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7'!$A$1:$J$427</definedName>
    <definedName name="_xlnm.Print_Area" localSheetId="1">'приложение 8'!$A$1:$J$427</definedName>
  </definedNames>
  <calcPr fullCalcOnLoad="1"/>
</workbook>
</file>

<file path=xl/sharedStrings.xml><?xml version="1.0" encoding="utf-8"?>
<sst xmlns="http://schemas.openxmlformats.org/spreadsheetml/2006/main" count="1139" uniqueCount="111">
  <si>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</si>
  <si>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</si>
  <si>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</si>
  <si>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</si>
  <si>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</si>
  <si>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</si>
  <si>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</si>
  <si>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</si>
  <si>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</si>
  <si>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</si>
  <si>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</si>
  <si>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</si>
  <si>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</si>
  <si>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</si>
  <si>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</si>
  <si>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</si>
  <si>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</si>
  <si>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</si>
  <si>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</si>
  <si>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</si>
  <si>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</si>
  <si>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</si>
  <si>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</si>
  <si>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</si>
  <si>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</si>
  <si>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</si>
  <si>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</si>
  <si>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</si>
  <si>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</si>
  <si>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</si>
  <si>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</si>
  <si>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</si>
  <si>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</si>
  <si>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</si>
  <si>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</si>
  <si>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</si>
  <si>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</si>
  <si>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</si>
  <si>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</si>
  <si>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</si>
  <si>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</si>
  <si>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</si>
  <si>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</si>
  <si>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</si>
  <si>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</si>
  <si>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</si>
  <si>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</si>
  <si>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</si>
  <si>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</si>
  <si>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</si>
  <si>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</si>
  <si>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</si>
  <si>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</si>
  <si>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</si>
  <si>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</si>
  <si>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</si>
  <si>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</si>
  <si>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</si>
  <si>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</si>
  <si>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</si>
  <si>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</si>
  <si>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</si>
  <si>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</si>
  <si>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</si>
  <si>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</si>
  <si>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</si>
  <si>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</si>
  <si>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</si>
  <si>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</si>
  <si>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</si>
  <si>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</si>
  <si>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</si>
  <si>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</si>
  <si>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</si>
  <si>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</si>
  <si>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</si>
  <si>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</si>
  <si>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</si>
  <si>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</si>
  <si>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</si>
  <si>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</si>
  <si>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</si>
  <si>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</si>
  <si>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</si>
  <si>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</si>
  <si>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</si>
  <si>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</si>
  <si>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</si>
  <si>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</si>
  <si>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</si>
  <si>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</si>
  <si>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</si>
  <si>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</si>
  <si>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</si>
  <si>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</si>
  <si>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</si>
  <si>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</si>
  <si>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</si>
  <si>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</si>
  <si>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</si>
  <si>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</si>
  <si>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</si>
  <si>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</si>
  <si>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</si>
  <si>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</si>
  <si>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</si>
  <si>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</si>
  <si>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</si>
  <si>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</si>
  <si>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</si>
  <si>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>Капитальный ремонт МОУ "Едогонская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</si>
</sst>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8"/>
  <sheetViews>
    <sheetView tabSelected="1" view="pageBreakPreview" zoomScaleSheetLayoutView="100" zoomScalePageLayoutView="0" workbookViewId="0" topLeftCell="C10">
      <selection activeCell="G10" sqref="G10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31" t="s">
        <v>94</v>
      </c>
      <c r="C1" s="31"/>
      <c r="D1" s="31"/>
      <c r="E1" s="31"/>
      <c r="F1" s="31"/>
      <c r="G1" s="31"/>
      <c r="H1" s="31"/>
      <c r="I1" s="31"/>
      <c r="J1" s="31"/>
    </row>
    <row r="2" spans="2:10" ht="15">
      <c r="B2" s="31" t="s">
        <v>4</v>
      </c>
      <c r="C2" s="31"/>
      <c r="D2" s="31"/>
      <c r="E2" s="31"/>
      <c r="F2" s="31"/>
      <c r="G2" s="31"/>
      <c r="H2" s="31"/>
      <c r="I2" s="31"/>
      <c r="J2" s="31"/>
    </row>
    <row r="3" spans="2:10" ht="15">
      <c r="B3" s="31" t="s">
        <v>5</v>
      </c>
      <c r="C3" s="31"/>
      <c r="D3" s="31"/>
      <c r="E3" s="31"/>
      <c r="F3" s="31"/>
      <c r="G3" s="31"/>
      <c r="H3" s="31"/>
      <c r="I3" s="31"/>
      <c r="J3" s="31"/>
    </row>
    <row r="4" spans="2:10" ht="15">
      <c r="B4" s="31" t="s">
        <v>6</v>
      </c>
      <c r="C4" s="31"/>
      <c r="D4" s="31"/>
      <c r="E4" s="31"/>
      <c r="F4" s="31"/>
      <c r="G4" s="31"/>
      <c r="H4" s="31"/>
      <c r="I4" s="31"/>
      <c r="J4" s="31"/>
    </row>
    <row r="5" spans="1:10" ht="15">
      <c r="A5" s="79" t="s">
        <v>8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5">
      <c r="A8" s="79" t="s">
        <v>9</v>
      </c>
      <c r="B8" s="79"/>
      <c r="C8" s="79"/>
      <c r="D8" s="79"/>
      <c r="E8" s="79"/>
      <c r="F8" s="79"/>
      <c r="G8" s="79"/>
      <c r="H8" s="79"/>
      <c r="I8" s="79"/>
      <c r="J8" s="79"/>
    </row>
    <row r="10" ht="15.75">
      <c r="B10" s="1"/>
    </row>
    <row r="11" spans="1:10" ht="15.75">
      <c r="A11" s="75" t="s">
        <v>10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.75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5.7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5.75">
      <c r="A14" s="75" t="s">
        <v>13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2:13" ht="15.75">
      <c r="B15" s="76" t="s">
        <v>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2:11" ht="15.75">
      <c r="B16" s="78" t="s">
        <v>15</v>
      </c>
      <c r="C16" s="78" t="s">
        <v>16</v>
      </c>
      <c r="D16" s="78" t="s">
        <v>17</v>
      </c>
      <c r="E16" s="78" t="s">
        <v>18</v>
      </c>
      <c r="F16" s="78"/>
      <c r="G16" s="78"/>
      <c r="H16" s="78"/>
      <c r="I16" s="78"/>
      <c r="J16" s="78"/>
      <c r="K16" t="s">
        <v>19</v>
      </c>
    </row>
    <row r="17" spans="2:10" ht="15.75">
      <c r="B17" s="78"/>
      <c r="C17" s="78"/>
      <c r="D17" s="78"/>
      <c r="E17" s="2"/>
      <c r="F17" s="2"/>
      <c r="G17" s="2"/>
      <c r="H17" s="2"/>
      <c r="I17" s="2"/>
      <c r="J17" s="2"/>
    </row>
    <row r="18" spans="2:10" ht="15.75">
      <c r="B18" s="78"/>
      <c r="C18" s="78"/>
      <c r="D18" s="78"/>
      <c r="E18" s="2">
        <v>2020</v>
      </c>
      <c r="F18" s="2">
        <v>2021</v>
      </c>
      <c r="G18" s="23">
        <v>2022</v>
      </c>
      <c r="H18" s="26">
        <v>2023</v>
      </c>
      <c r="I18" s="26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3">
        <v>6</v>
      </c>
      <c r="H19" s="26">
        <v>7</v>
      </c>
      <c r="I19" s="26">
        <v>8</v>
      </c>
      <c r="J19" s="2">
        <v>9</v>
      </c>
    </row>
    <row r="20" spans="2:11" ht="16.5" thickBot="1">
      <c r="B20" s="40" t="s">
        <v>21</v>
      </c>
      <c r="C20" s="73" t="s">
        <v>22</v>
      </c>
      <c r="D20" s="3" t="s">
        <v>20</v>
      </c>
      <c r="E20" s="4">
        <f>E21+E22+E23+E24+E25</f>
        <v>817320.5</v>
      </c>
      <c r="F20" s="5">
        <f>F21+F22+F23+F24+F25</f>
        <v>966308.7</v>
      </c>
      <c r="G20" s="5">
        <f>G21+G22+G23+G24+G25</f>
        <v>834386.6000000001</v>
      </c>
      <c r="H20" s="5">
        <f>H21+H22+H23+H24+H25</f>
        <v>805998.8000000002</v>
      </c>
      <c r="I20" s="5">
        <f>I21+I22+I23+I24+I25</f>
        <v>810954.6</v>
      </c>
      <c r="J20" s="5">
        <f>SUM(E20:I20)</f>
        <v>4234969.2</v>
      </c>
      <c r="K20" s="6"/>
    </row>
    <row r="21" spans="2:11" ht="48" thickBot="1">
      <c r="B21" s="40"/>
      <c r="C21" s="73"/>
      <c r="D21" s="7" t="s">
        <v>23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110934.3</v>
      </c>
      <c r="H21" s="5">
        <f t="shared" si="0"/>
        <v>101736.3</v>
      </c>
      <c r="I21" s="5">
        <f t="shared" si="0"/>
        <v>99791.5</v>
      </c>
      <c r="J21" s="5">
        <f>SUM(E21:I21)</f>
        <v>591265.3999999999</v>
      </c>
      <c r="K21" s="6"/>
    </row>
    <row r="22" spans="2:11" ht="95.25" thickBot="1">
      <c r="B22" s="40"/>
      <c r="C22" s="73"/>
      <c r="D22" s="7" t="s">
        <v>24</v>
      </c>
      <c r="E22" s="5">
        <f t="shared" si="0"/>
        <v>672864.2</v>
      </c>
      <c r="F22" s="5">
        <f t="shared" si="0"/>
        <v>766181.3</v>
      </c>
      <c r="G22" s="5">
        <f t="shared" si="0"/>
        <v>676975.4</v>
      </c>
      <c r="H22" s="5">
        <f t="shared" si="0"/>
        <v>657699.6000000001</v>
      </c>
      <c r="I22" s="5">
        <f t="shared" si="0"/>
        <v>663464.2</v>
      </c>
      <c r="J22" s="5">
        <f>SUM(E22:I22)</f>
        <v>3437184.7</v>
      </c>
      <c r="K22" s="6"/>
    </row>
    <row r="23" spans="2:11" ht="111" thickBot="1">
      <c r="B23" s="40"/>
      <c r="C23" s="73"/>
      <c r="D23" s="7" t="s">
        <v>25</v>
      </c>
      <c r="E23" s="5">
        <f t="shared" si="0"/>
        <v>19197.399999999998</v>
      </c>
      <c r="F23" s="5">
        <f t="shared" si="0"/>
        <v>46583</v>
      </c>
      <c r="G23" s="5">
        <f t="shared" si="0"/>
        <v>46476.9</v>
      </c>
      <c r="H23" s="5">
        <f t="shared" si="0"/>
        <v>46562.9</v>
      </c>
      <c r="I23" s="5">
        <f t="shared" si="0"/>
        <v>47698.9</v>
      </c>
      <c r="J23" s="5">
        <f>SUM(E23:I23)</f>
        <v>206519.09999999998</v>
      </c>
      <c r="K23" s="6"/>
    </row>
    <row r="24" spans="2:11" ht="111" thickBot="1">
      <c r="B24" s="40"/>
      <c r="C24" s="73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0"/>
      <c r="C25" s="73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966308.7</v>
      </c>
      <c r="G26" s="8">
        <f>G27+G28+G29+G30+G31</f>
        <v>834386.6000000001</v>
      </c>
      <c r="H26" s="8">
        <f>H27+H28+H29+H30+H31</f>
        <v>805998.8000000002</v>
      </c>
      <c r="I26" s="8">
        <f>I27+I28+I29+I30+I31</f>
        <v>810954.6</v>
      </c>
      <c r="J26" s="8">
        <f t="shared" si="1"/>
        <v>4234969.2</v>
      </c>
      <c r="K26" s="6"/>
    </row>
    <row r="27" spans="2:11" ht="15.75">
      <c r="B27" s="40"/>
      <c r="C27" s="33"/>
      <c r="D27" s="9" t="s">
        <v>29</v>
      </c>
      <c r="E27" s="8">
        <f aca="true" t="shared" si="2" ref="E27:I31">E33+E177+E375+E411</f>
        <v>125258.90000000001</v>
      </c>
      <c r="F27" s="8">
        <f t="shared" si="2"/>
        <v>153544.39999999997</v>
      </c>
      <c r="G27" s="8">
        <f t="shared" si="2"/>
        <v>110934.3</v>
      </c>
      <c r="H27" s="8">
        <f t="shared" si="2"/>
        <v>101736.3</v>
      </c>
      <c r="I27" s="8">
        <f t="shared" si="2"/>
        <v>99791.5</v>
      </c>
      <c r="J27" s="8">
        <f t="shared" si="1"/>
        <v>591265.3999999999</v>
      </c>
      <c r="K27" s="6"/>
    </row>
    <row r="28" spans="2:11" ht="15.75">
      <c r="B28" s="40"/>
      <c r="C28" s="33"/>
      <c r="D28" s="9" t="s">
        <v>30</v>
      </c>
      <c r="E28" s="8">
        <f t="shared" si="2"/>
        <v>672864.2</v>
      </c>
      <c r="F28" s="8">
        <f t="shared" si="2"/>
        <v>766181.3</v>
      </c>
      <c r="G28" s="8">
        <f t="shared" si="2"/>
        <v>676975.4</v>
      </c>
      <c r="H28" s="8">
        <f t="shared" si="2"/>
        <v>657699.6000000001</v>
      </c>
      <c r="I28" s="8">
        <f t="shared" si="2"/>
        <v>663464.2</v>
      </c>
      <c r="J28" s="8">
        <f t="shared" si="1"/>
        <v>3437184.7</v>
      </c>
      <c r="K28" s="6"/>
    </row>
    <row r="29" spans="2:11" ht="15.75">
      <c r="B29" s="40"/>
      <c r="C29" s="33"/>
      <c r="D29" s="9" t="s">
        <v>31</v>
      </c>
      <c r="E29" s="8">
        <f t="shared" si="2"/>
        <v>19197.399999999998</v>
      </c>
      <c r="F29" s="8">
        <f t="shared" si="2"/>
        <v>46583</v>
      </c>
      <c r="G29" s="8">
        <f t="shared" si="2"/>
        <v>46476.9</v>
      </c>
      <c r="H29" s="8">
        <f t="shared" si="2"/>
        <v>46562.9</v>
      </c>
      <c r="I29" s="8">
        <f t="shared" si="2"/>
        <v>47698.9</v>
      </c>
      <c r="J29" s="8">
        <f t="shared" si="1"/>
        <v>206519.09999999998</v>
      </c>
      <c r="K29" s="6"/>
    </row>
    <row r="30" spans="2:11" ht="15.75">
      <c r="B30" s="4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4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5" t="s">
        <v>34</v>
      </c>
      <c r="C32" s="4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939184.7</v>
      </c>
      <c r="G32" s="5">
        <f t="shared" si="3"/>
        <v>802952.3</v>
      </c>
      <c r="H32" s="5">
        <f t="shared" si="3"/>
        <v>779706.0000000001</v>
      </c>
      <c r="I32" s="5">
        <f t="shared" si="3"/>
        <v>782430.6</v>
      </c>
      <c r="J32" s="5">
        <f t="shared" si="1"/>
        <v>4092795.1999999997</v>
      </c>
      <c r="K32" s="6" t="s">
        <v>19</v>
      </c>
      <c r="L32" s="6" t="s">
        <v>19</v>
      </c>
      <c r="M32" s="6" t="s">
        <v>19</v>
      </c>
    </row>
    <row r="33" spans="2:11" ht="15.75">
      <c r="B33" s="65"/>
      <c r="C33" s="40"/>
      <c r="D33" s="11" t="s">
        <v>29</v>
      </c>
      <c r="E33" s="5">
        <f t="shared" si="3"/>
        <v>109138.5</v>
      </c>
      <c r="F33" s="5">
        <f>F45+F51+F57+F135</f>
        <v>144133.8</v>
      </c>
      <c r="G33" s="5">
        <f t="shared" si="3"/>
        <v>105361.90000000001</v>
      </c>
      <c r="H33" s="5">
        <f t="shared" si="3"/>
        <v>83157.90000000001</v>
      </c>
      <c r="I33" s="5">
        <f t="shared" si="3"/>
        <v>90638.5</v>
      </c>
      <c r="J33" s="5">
        <f t="shared" si="1"/>
        <v>532430.6000000001</v>
      </c>
      <c r="K33" s="6"/>
    </row>
    <row r="34" spans="2:11" ht="15.75">
      <c r="B34" s="65"/>
      <c r="C34" s="40"/>
      <c r="D34" s="11" t="s">
        <v>30</v>
      </c>
      <c r="E34" s="5">
        <f>E40</f>
        <v>662416</v>
      </c>
      <c r="F34" s="5">
        <f>F46+F52+F58+F136+F166+F154</f>
        <v>748467.9</v>
      </c>
      <c r="G34" s="5">
        <f t="shared" si="3"/>
        <v>651113.5</v>
      </c>
      <c r="H34" s="5">
        <f t="shared" si="3"/>
        <v>649985.2000000001</v>
      </c>
      <c r="I34" s="5">
        <f t="shared" si="3"/>
        <v>644093.2</v>
      </c>
      <c r="J34" s="5">
        <f t="shared" si="1"/>
        <v>3356075.8</v>
      </c>
      <c r="K34" s="6"/>
    </row>
    <row r="35" spans="2:11" ht="15.75">
      <c r="B35" s="65"/>
      <c r="C35" s="40"/>
      <c r="D35" s="11" t="s">
        <v>31</v>
      </c>
      <c r="E35" s="5">
        <f t="shared" si="3"/>
        <v>16967.1</v>
      </c>
      <c r="F35" s="5">
        <f t="shared" si="3"/>
        <v>46583</v>
      </c>
      <c r="G35" s="5">
        <f t="shared" si="3"/>
        <v>46476.9</v>
      </c>
      <c r="H35" s="5">
        <f t="shared" si="3"/>
        <v>46562.9</v>
      </c>
      <c r="I35" s="5">
        <f t="shared" si="3"/>
        <v>47698.9</v>
      </c>
      <c r="J35" s="5">
        <f t="shared" si="1"/>
        <v>204288.8</v>
      </c>
      <c r="K35" s="6"/>
    </row>
    <row r="36" spans="2:11" ht="15.75">
      <c r="B36" s="65"/>
      <c r="C36" s="4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5"/>
      <c r="C37" s="4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5"/>
      <c r="C38" s="32" t="s">
        <v>7</v>
      </c>
      <c r="D38" s="11" t="s">
        <v>28</v>
      </c>
      <c r="E38" s="8">
        <f>E44+E50+E56+E164+E134</f>
        <v>788521.5999999999</v>
      </c>
      <c r="F38" s="8">
        <f>F39+F40+F41</f>
        <v>939184.7</v>
      </c>
      <c r="G38" s="8">
        <f>G39+G40+G41</f>
        <v>802952.3</v>
      </c>
      <c r="H38" s="8">
        <f>H39+H40+H41</f>
        <v>779706.0000000001</v>
      </c>
      <c r="I38" s="8">
        <f>I39+I40+I41+I42</f>
        <v>782430.6</v>
      </c>
      <c r="J38" s="8">
        <f t="shared" si="1"/>
        <v>4092795.1999999997</v>
      </c>
      <c r="K38" s="6"/>
    </row>
    <row r="39" spans="2:11" ht="15.75">
      <c r="B39" s="65"/>
      <c r="C39" s="33"/>
      <c r="D39" s="11" t="s">
        <v>29</v>
      </c>
      <c r="E39" s="8">
        <f>E45+E51+E57+E165+E135</f>
        <v>109138.5</v>
      </c>
      <c r="F39" s="8">
        <f>F45+F51+F57+F135</f>
        <v>144133.8</v>
      </c>
      <c r="G39" s="8">
        <f>G45+G51+G57+G165+G135</f>
        <v>105361.90000000001</v>
      </c>
      <c r="H39" s="8">
        <f>H45+H51+H57+H165+H135</f>
        <v>83157.90000000001</v>
      </c>
      <c r="I39" s="8">
        <f>I45+I51+I57+I165+I135</f>
        <v>90638.5</v>
      </c>
      <c r="J39" s="8">
        <f>SUM(E39:I39)</f>
        <v>532430.6000000001</v>
      </c>
      <c r="K39" s="6"/>
    </row>
    <row r="40" spans="2:11" ht="15.75">
      <c r="B40" s="65"/>
      <c r="C40" s="33"/>
      <c r="D40" s="11" t="s">
        <v>30</v>
      </c>
      <c r="E40" s="8">
        <f>E46+E52+E58+E166+E136</f>
        <v>662416</v>
      </c>
      <c r="F40" s="8">
        <f>F46+F52+F58+F136+F166+F154</f>
        <v>748467.9</v>
      </c>
      <c r="G40" s="8">
        <f>G46+G52+G58+G136+G166+G154</f>
        <v>651113.5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3356075.8</v>
      </c>
      <c r="K40" s="6"/>
    </row>
    <row r="41" spans="2:11" ht="15.75">
      <c r="B41" s="65"/>
      <c r="C41" s="33"/>
      <c r="D41" s="11" t="s">
        <v>31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6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9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69"/>
      <c r="C45" s="33"/>
      <c r="D45" s="11" t="s">
        <v>29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69"/>
      <c r="C46" s="33"/>
      <c r="D46" s="11" t="s">
        <v>30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69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9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9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9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37318.2</v>
      </c>
      <c r="G50" s="8">
        <f>G51+G52+G53+G54+G55</f>
        <v>33682.8</v>
      </c>
      <c r="H50" s="8">
        <f>H51+H52+H53+H54+H55</f>
        <v>32394.4</v>
      </c>
      <c r="I50" s="8">
        <f>I51+I52+I53+I54+I55</f>
        <v>29418.1</v>
      </c>
      <c r="J50" s="8">
        <f>J51+J52</f>
        <v>166874.6</v>
      </c>
      <c r="K50" s="6"/>
    </row>
    <row r="51" spans="2:11" ht="15.75">
      <c r="B51" s="69"/>
      <c r="C51" s="33"/>
      <c r="D51" s="11" t="s">
        <v>29</v>
      </c>
      <c r="E51" s="8">
        <v>21825.1</v>
      </c>
      <c r="F51" s="8">
        <v>25185.9</v>
      </c>
      <c r="G51" s="8">
        <v>20864.8</v>
      </c>
      <c r="H51" s="8">
        <v>19576.4</v>
      </c>
      <c r="I51" s="8">
        <v>22472</v>
      </c>
      <c r="J51" s="8">
        <f aca="true" t="shared" si="5" ref="J51:J187">SUM(E51:I51)</f>
        <v>109924.20000000001</v>
      </c>
      <c r="K51" s="6"/>
    </row>
    <row r="52" spans="2:11" ht="15.75">
      <c r="B52" s="69"/>
      <c r="C52" s="33"/>
      <c r="D52" s="11" t="s">
        <v>30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5"/>
        <v>56950.4</v>
      </c>
      <c r="K52" s="6"/>
    </row>
    <row r="53" spans="2:11" ht="15.75">
      <c r="B53" s="69"/>
      <c r="C53" s="33"/>
      <c r="D53" s="11" t="s">
        <v>31</v>
      </c>
      <c r="E53" s="8"/>
      <c r="F53" s="8"/>
      <c r="G53" s="8"/>
      <c r="H53" s="8">
        <v>0</v>
      </c>
      <c r="I53" s="8"/>
      <c r="J53" s="8">
        <f t="shared" si="5"/>
        <v>0</v>
      </c>
      <c r="K53" s="6"/>
    </row>
    <row r="54" spans="2:11" ht="15.75">
      <c r="B54" s="69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9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9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727752.8999999999</v>
      </c>
      <c r="H56" s="8">
        <f>H57+H58+H59+H60+H61</f>
        <v>705061.5</v>
      </c>
      <c r="I56" s="8">
        <f>I57+I58+I59+I60+I61</f>
        <v>711443.7</v>
      </c>
      <c r="J56" s="8">
        <f t="shared" si="5"/>
        <v>3739811.5</v>
      </c>
      <c r="K56" s="6"/>
    </row>
    <row r="57" spans="2:11" ht="15.75">
      <c r="B57" s="69"/>
      <c r="C57" s="33"/>
      <c r="D57" s="11" t="s">
        <v>29</v>
      </c>
      <c r="E57" s="8">
        <f>E63+E69+E75+E81+E87+E93+E99+E105+E111+E117</f>
        <v>83574.7</v>
      </c>
      <c r="F57" s="8">
        <f>F63+F93+F99+F105+F117+F123+F129</f>
        <v>114051.1</v>
      </c>
      <c r="G57" s="8">
        <f aca="true" t="shared" si="6" ref="F57:I61">G63+G69+G75+G81+G87+G93+G99+G105+G111+G117</f>
        <v>79456</v>
      </c>
      <c r="H57" s="8">
        <f t="shared" si="6"/>
        <v>57921.4</v>
      </c>
      <c r="I57" s="8">
        <f t="shared" si="6"/>
        <v>62580.799999999996</v>
      </c>
      <c r="J57" s="8">
        <f>J63+J69+J75+J75+J81+J87+J93+J99+J105+J111+J117+J123</f>
        <v>397537.49999999994</v>
      </c>
      <c r="K57" s="6"/>
    </row>
    <row r="58" spans="2:11" ht="15.75">
      <c r="B58" s="69"/>
      <c r="C58" s="33"/>
      <c r="D58" s="11" t="s">
        <v>30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 t="shared" si="6"/>
        <v>615976.8999999999</v>
      </c>
      <c r="H58" s="8">
        <f t="shared" si="6"/>
        <v>614820.1</v>
      </c>
      <c r="I58" s="8">
        <f t="shared" si="6"/>
        <v>615812.8999999999</v>
      </c>
      <c r="J58" s="8">
        <f>J64+J70+J76+J82+J88+J94++J100+J106+J112+J118+J124</f>
        <v>3200374.8000000003</v>
      </c>
      <c r="K58" s="6"/>
    </row>
    <row r="59" spans="2:11" ht="15.75">
      <c r="B59" s="69"/>
      <c r="C59" s="33"/>
      <c r="D59" s="11" t="s">
        <v>31</v>
      </c>
      <c r="E59" s="8">
        <f>E65+E71+E77+E83+E89+E95+E101+E107+E113+E119</f>
        <v>10879.4</v>
      </c>
      <c r="F59" s="8">
        <f t="shared" si="6"/>
        <v>32658.9</v>
      </c>
      <c r="G59" s="8">
        <f t="shared" si="6"/>
        <v>32320</v>
      </c>
      <c r="H59" s="8">
        <f t="shared" si="6"/>
        <v>32320</v>
      </c>
      <c r="I59" s="8">
        <f t="shared" si="6"/>
        <v>33050</v>
      </c>
      <c r="J59" s="8">
        <f t="shared" si="5"/>
        <v>141228.3</v>
      </c>
      <c r="K59" s="6"/>
    </row>
    <row r="60" spans="2:11" ht="15.75">
      <c r="B60" s="69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9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8" t="s">
        <v>38</v>
      </c>
      <c r="C62" s="30" t="s">
        <v>39</v>
      </c>
      <c r="D62" s="11" t="s">
        <v>28</v>
      </c>
      <c r="E62" s="8">
        <f>E63+E64+E65+E66+E67</f>
        <v>729484.7</v>
      </c>
      <c r="F62" s="8">
        <f>F63+F64</f>
        <v>112764.3</v>
      </c>
      <c r="G62" s="8">
        <f>G63+G64</f>
        <v>78556</v>
      </c>
      <c r="H62" s="8">
        <f>H63+H64</f>
        <v>57113.4</v>
      </c>
      <c r="I62" s="8">
        <f>I63+I64+I65+I66+I67</f>
        <v>61745.1</v>
      </c>
      <c r="J62" s="8">
        <f t="shared" si="5"/>
        <v>1039663.5</v>
      </c>
      <c r="K62" s="6"/>
    </row>
    <row r="63" spans="2:11" ht="15.75">
      <c r="B63" s="38"/>
      <c r="C63" s="30"/>
      <c r="D63" s="11" t="s">
        <v>29</v>
      </c>
      <c r="E63" s="8">
        <v>83574.7</v>
      </c>
      <c r="F63" s="8">
        <v>112764.3</v>
      </c>
      <c r="G63" s="8">
        <v>78556</v>
      </c>
      <c r="H63" s="8">
        <v>57113.4</v>
      </c>
      <c r="I63" s="8">
        <v>61745.1</v>
      </c>
      <c r="J63" s="8">
        <f t="shared" si="5"/>
        <v>393753.5</v>
      </c>
      <c r="K63" s="6"/>
    </row>
    <row r="64" spans="2:11" ht="15.75">
      <c r="B64" s="38"/>
      <c r="C64" s="30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5"/>
        <v>635030.6</v>
      </c>
      <c r="K64" s="6"/>
    </row>
    <row r="65" spans="2:11" ht="15.75">
      <c r="B65" s="38"/>
      <c r="C65" s="30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8"/>
      <c r="C66" s="30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8"/>
      <c r="C67" s="30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5" t="s">
        <v>40</v>
      </c>
      <c r="C68" s="30" t="s">
        <v>41</v>
      </c>
      <c r="D68" s="11" t="s">
        <v>28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5"/>
        <v>130348.9</v>
      </c>
      <c r="K68" s="6"/>
    </row>
    <row r="69" spans="2:11" ht="15.75">
      <c r="B69" s="53"/>
      <c r="C69" s="30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53"/>
      <c r="C70" s="30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53"/>
      <c r="C71" s="30"/>
      <c r="D71" s="11" t="s">
        <v>31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5"/>
        <v>130348.9</v>
      </c>
      <c r="K71" s="6"/>
    </row>
    <row r="72" spans="2:11" ht="15.75">
      <c r="B72" s="53"/>
      <c r="C72" s="30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4"/>
      <c r="C73" s="30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6" t="s">
        <v>42</v>
      </c>
      <c r="C74" s="46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5"/>
        <v>664482.1</v>
      </c>
      <c r="K74" s="6"/>
    </row>
    <row r="75" spans="2:11" ht="15.75">
      <c r="B75" s="47"/>
      <c r="C75" s="47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7"/>
      <c r="C76" s="47"/>
      <c r="D76" s="11" t="s">
        <v>30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5"/>
        <v>664482.1</v>
      </c>
      <c r="K76" s="6"/>
    </row>
    <row r="77" spans="2:11" ht="15.75">
      <c r="B77" s="47"/>
      <c r="C77" s="47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7"/>
      <c r="C78" s="47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8"/>
      <c r="C79" s="48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8" t="s">
        <v>43</v>
      </c>
      <c r="C80" s="30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5"/>
        <v>1848203.7999999998</v>
      </c>
      <c r="K80" s="6"/>
    </row>
    <row r="81" spans="2:11" ht="15.75">
      <c r="B81" s="38"/>
      <c r="C81" s="30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8"/>
      <c r="C82" s="30"/>
      <c r="D82" s="11" t="s">
        <v>30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5"/>
        <v>1848203.7999999998</v>
      </c>
      <c r="K82" s="6"/>
    </row>
    <row r="83" spans="2:11" ht="15.75">
      <c r="B83" s="38"/>
      <c r="C83" s="30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8"/>
      <c r="C84" s="30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8"/>
      <c r="C85" s="30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8" t="s">
        <v>45</v>
      </c>
      <c r="C86" s="30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5"/>
        <v>2377.2000000000003</v>
      </c>
      <c r="K86" s="6"/>
    </row>
    <row r="87" spans="2:11" ht="15.75">
      <c r="B87" s="38"/>
      <c r="C87" s="30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8"/>
      <c r="C88" s="30"/>
      <c r="D88" s="11" t="s">
        <v>30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5"/>
        <v>2377.2000000000003</v>
      </c>
      <c r="K88" s="6"/>
    </row>
    <row r="89" spans="2:11" ht="15.75">
      <c r="B89" s="38"/>
      <c r="C89" s="30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8"/>
      <c r="C90" s="30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8"/>
      <c r="C91" s="30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5" t="s">
        <v>46</v>
      </c>
      <c r="C92" s="30" t="s">
        <v>39</v>
      </c>
      <c r="D92" s="11" t="s">
        <v>28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5"/>
        <v>7861.5</v>
      </c>
      <c r="K92" s="6"/>
    </row>
    <row r="93" spans="2:11" ht="15.75">
      <c r="B93" s="36"/>
      <c r="C93" s="30"/>
      <c r="D93" s="11" t="s">
        <v>29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5"/>
        <v>594.1</v>
      </c>
      <c r="K93" s="6"/>
    </row>
    <row r="94" spans="2:11" ht="15.75">
      <c r="B94" s="36"/>
      <c r="C94" s="30"/>
      <c r="D94" s="11" t="s">
        <v>30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5"/>
        <v>7267.400000000001</v>
      </c>
      <c r="K94" s="6"/>
    </row>
    <row r="95" spans="2:11" ht="15.75">
      <c r="B95" s="36"/>
      <c r="C95" s="30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6"/>
      <c r="C96" s="30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7"/>
      <c r="C97" s="30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5" t="s">
        <v>47</v>
      </c>
      <c r="C98" s="30" t="s">
        <v>41</v>
      </c>
      <c r="D98" s="11" t="s">
        <v>28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5"/>
        <v>9554.7</v>
      </c>
      <c r="K98" s="6"/>
    </row>
    <row r="99" spans="2:11" ht="15.75">
      <c r="B99" s="36"/>
      <c r="C99" s="30"/>
      <c r="D99" s="11" t="s">
        <v>29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5"/>
        <v>630.6</v>
      </c>
      <c r="K99" s="6"/>
    </row>
    <row r="100" spans="2:11" ht="15.75">
      <c r="B100" s="36"/>
      <c r="C100" s="30"/>
      <c r="D100" s="11" t="s">
        <v>30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5"/>
        <v>8924.1</v>
      </c>
      <c r="K100" s="6"/>
    </row>
    <row r="101" spans="2:11" ht="15.75">
      <c r="B101" s="36"/>
      <c r="C101" s="30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6"/>
      <c r="C102" s="30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7"/>
      <c r="C103" s="30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5" t="s">
        <v>48</v>
      </c>
      <c r="C104" s="30" t="s">
        <v>41</v>
      </c>
      <c r="D104" s="11" t="s">
        <v>28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5"/>
        <v>28125.300000000003</v>
      </c>
      <c r="K104" s="6"/>
    </row>
    <row r="105" spans="2:11" ht="15.75">
      <c r="B105" s="36"/>
      <c r="C105" s="30"/>
      <c r="D105" s="11" t="s">
        <v>29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5"/>
        <v>1962.6000000000001</v>
      </c>
      <c r="K105" s="6"/>
    </row>
    <row r="106" spans="2:11" ht="15.75">
      <c r="B106" s="36"/>
      <c r="C106" s="30"/>
      <c r="D106" s="11" t="s">
        <v>30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5"/>
        <v>26162.7</v>
      </c>
      <c r="K106" s="6"/>
    </row>
    <row r="107" spans="2:11" ht="15.75">
      <c r="B107" s="36"/>
      <c r="C107" s="30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6"/>
      <c r="C108" s="30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7"/>
      <c r="C109" s="30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5" t="s">
        <v>49</v>
      </c>
      <c r="C110" s="30" t="s">
        <v>39</v>
      </c>
      <c r="D110" s="11" t="s">
        <v>28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5"/>
        <v>778.4</v>
      </c>
      <c r="K110" s="6"/>
    </row>
    <row r="111" spans="2:11" ht="15.75">
      <c r="B111" s="36"/>
      <c r="C111" s="30"/>
      <c r="D111" s="11" t="s">
        <v>29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5"/>
        <v>54.5</v>
      </c>
      <c r="K111" s="6"/>
    </row>
    <row r="112" spans="2:11" ht="15.75">
      <c r="B112" s="36"/>
      <c r="C112" s="30"/>
      <c r="D112" s="11" t="s">
        <v>30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5"/>
        <v>723.9</v>
      </c>
      <c r="K112" s="6"/>
    </row>
    <row r="113" spans="2:11" ht="15.75">
      <c r="B113" s="36"/>
      <c r="C113" s="30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6"/>
      <c r="C114" s="30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7"/>
      <c r="C115" s="30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5" t="s">
        <v>50</v>
      </c>
      <c r="C116" s="30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36"/>
      <c r="C117" s="30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36"/>
      <c r="C118" s="30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36"/>
      <c r="C119" s="30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6"/>
      <c r="C120" s="30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7"/>
      <c r="C121" s="30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62" t="s">
        <v>99</v>
      </c>
      <c r="C122" s="30" t="s">
        <v>39</v>
      </c>
      <c r="D122" s="11" t="s">
        <v>28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70"/>
      <c r="C123" s="30"/>
      <c r="D123" s="11" t="s">
        <v>29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70"/>
      <c r="C124" s="30"/>
      <c r="D124" s="11" t="s">
        <v>30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70"/>
      <c r="C125" s="30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70"/>
      <c r="C126" s="30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71"/>
      <c r="C127" s="30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72" t="s">
        <v>104</v>
      </c>
      <c r="C128" s="30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63"/>
      <c r="C129" s="30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3"/>
      <c r="C130" s="30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3"/>
      <c r="C131" s="30"/>
      <c r="D131" s="11" t="s">
        <v>31</v>
      </c>
      <c r="E131" s="8"/>
      <c r="F131" s="8"/>
      <c r="G131" s="8"/>
      <c r="H131" s="8"/>
      <c r="I131" s="8"/>
      <c r="J131" s="8"/>
      <c r="K131" s="6"/>
    </row>
    <row r="132" spans="2:11" ht="15.75">
      <c r="B132" s="63"/>
      <c r="C132" s="30"/>
      <c r="D132" s="11" t="s">
        <v>32</v>
      </c>
      <c r="E132" s="8"/>
      <c r="F132" s="8"/>
      <c r="G132" s="8"/>
      <c r="H132" s="8"/>
      <c r="I132" s="8"/>
      <c r="J132" s="8"/>
      <c r="K132" s="6"/>
    </row>
    <row r="133" spans="2:11" ht="15.75">
      <c r="B133" s="64"/>
      <c r="C133" s="30"/>
      <c r="D133" s="12" t="s">
        <v>33</v>
      </c>
      <c r="E133" s="8"/>
      <c r="F133" s="8"/>
      <c r="G133" s="8"/>
      <c r="H133" s="8"/>
      <c r="I133" s="8"/>
      <c r="J133" s="8"/>
      <c r="K133" s="6"/>
    </row>
    <row r="134" spans="2:11" ht="15.75">
      <c r="B134" s="27" t="s">
        <v>51</v>
      </c>
      <c r="C134" s="2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5"/>
        <v>89672.9</v>
      </c>
      <c r="K134" s="6"/>
    </row>
    <row r="135" spans="2:11" ht="15.75">
      <c r="B135" s="28"/>
      <c r="C135" s="28"/>
      <c r="D135" s="11" t="s">
        <v>29</v>
      </c>
      <c r="E135" s="8">
        <v>580.1</v>
      </c>
      <c r="F135" s="8">
        <f>F141+F147</f>
        <v>1334.8</v>
      </c>
      <c r="G135" s="8">
        <f aca="true" t="shared" si="7" ref="G135:I137">G141+G147</f>
        <v>1420.8</v>
      </c>
      <c r="H135" s="8">
        <f t="shared" si="7"/>
        <v>2020.7</v>
      </c>
      <c r="I135" s="8">
        <f t="shared" si="7"/>
        <v>1479.3</v>
      </c>
      <c r="J135" s="8">
        <f t="shared" si="5"/>
        <v>6835.7</v>
      </c>
      <c r="K135" s="6"/>
    </row>
    <row r="136" spans="2:11" ht="15.75">
      <c r="B136" s="28"/>
      <c r="C136" s="28"/>
      <c r="D136" s="11" t="s">
        <v>30</v>
      </c>
      <c r="E136" s="8">
        <v>1618.3</v>
      </c>
      <c r="F136" s="8">
        <f>F142+F148</f>
        <v>3809</v>
      </c>
      <c r="G136" s="8">
        <f t="shared" si="7"/>
        <v>4719</v>
      </c>
      <c r="H136" s="8">
        <f t="shared" si="7"/>
        <v>4747.5</v>
      </c>
      <c r="I136" s="8">
        <f t="shared" si="7"/>
        <v>4882.9</v>
      </c>
      <c r="J136" s="8">
        <f t="shared" si="5"/>
        <v>19776.699999999997</v>
      </c>
      <c r="K136" s="6"/>
    </row>
    <row r="137" spans="2:11" ht="15.75">
      <c r="B137" s="28"/>
      <c r="C137" s="28"/>
      <c r="D137" s="11" t="s">
        <v>31</v>
      </c>
      <c r="E137" s="8">
        <v>6087.7</v>
      </c>
      <c r="F137" s="8">
        <f>F143+F149</f>
        <v>13924.1</v>
      </c>
      <c r="G137" s="8">
        <f t="shared" si="7"/>
        <v>14156.9</v>
      </c>
      <c r="H137" s="8">
        <f t="shared" si="7"/>
        <v>14242.9</v>
      </c>
      <c r="I137" s="8">
        <f t="shared" si="7"/>
        <v>14648.9</v>
      </c>
      <c r="J137" s="8">
        <f t="shared" si="5"/>
        <v>63060.5</v>
      </c>
      <c r="K137" s="6"/>
    </row>
    <row r="138" spans="2:11" ht="15.75">
      <c r="B138" s="28"/>
      <c r="C138" s="28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29"/>
      <c r="C139" s="29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9" t="s">
        <v>52</v>
      </c>
      <c r="C140" s="30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5"/>
        <v>89557.1</v>
      </c>
      <c r="K140" s="6"/>
    </row>
    <row r="141" spans="2:11" ht="15.75">
      <c r="B141" s="69"/>
      <c r="C141" s="30"/>
      <c r="D141" s="14" t="s">
        <v>29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5"/>
        <v>6827.6</v>
      </c>
      <c r="K141" s="6"/>
    </row>
    <row r="142" spans="2:11" ht="15.75">
      <c r="B142" s="69"/>
      <c r="C142" s="30"/>
      <c r="D142" s="14" t="s">
        <v>30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5"/>
        <v>19669</v>
      </c>
      <c r="K142" s="6"/>
    </row>
    <row r="143" spans="2:11" ht="15.75">
      <c r="B143" s="69"/>
      <c r="C143" s="30"/>
      <c r="D143" s="14" t="s">
        <v>31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5"/>
        <v>63060.5</v>
      </c>
      <c r="K143" s="6"/>
    </row>
    <row r="144" spans="2:11" ht="15.75">
      <c r="B144" s="69"/>
      <c r="C144" s="30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9"/>
      <c r="C145" s="30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66" t="s">
        <v>54</v>
      </c>
      <c r="C146" s="30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67"/>
      <c r="C147" s="30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67"/>
      <c r="C148" s="30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67"/>
      <c r="C149" s="30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67"/>
      <c r="C150" s="30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68"/>
      <c r="C151" s="30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27" t="s">
        <v>56</v>
      </c>
      <c r="C152" s="32" t="s">
        <v>7</v>
      </c>
      <c r="D152" s="11" t="s">
        <v>28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2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28"/>
      <c r="C154" s="33"/>
      <c r="D154" s="11" t="s">
        <v>30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2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2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2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5" t="s">
        <v>55</v>
      </c>
      <c r="C158" s="30" t="s">
        <v>53</v>
      </c>
      <c r="D158" s="11" t="s">
        <v>28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3"/>
      <c r="C159" s="30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53"/>
      <c r="C160" s="30"/>
      <c r="D160" s="11" t="s">
        <v>30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3"/>
      <c r="C161" s="30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53"/>
      <c r="C162" s="30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54"/>
      <c r="C163" s="30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2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28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2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28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28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29"/>
      <c r="C169" s="34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5" t="s">
        <v>96</v>
      </c>
      <c r="C170" s="30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53"/>
      <c r="C171" s="30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53"/>
      <c r="C172" s="30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53"/>
      <c r="C173" s="30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53"/>
      <c r="C174" s="30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54"/>
      <c r="C175" s="30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65" t="s">
        <v>57</v>
      </c>
      <c r="C176" s="40" t="s">
        <v>22</v>
      </c>
      <c r="D176" s="11" t="s">
        <v>28</v>
      </c>
      <c r="E176" s="5">
        <f>E182</f>
        <v>28408.1</v>
      </c>
      <c r="F176" s="5">
        <f>F182</f>
        <v>26642.699999999997</v>
      </c>
      <c r="G176" s="5">
        <f>G182</f>
        <v>30986.800000000003</v>
      </c>
      <c r="H176" s="5">
        <f>H182</f>
        <v>25845.299999999996</v>
      </c>
      <c r="I176" s="5">
        <f>I182</f>
        <v>28274.4</v>
      </c>
      <c r="J176" s="5">
        <f t="shared" si="5"/>
        <v>140157.3</v>
      </c>
      <c r="K176" s="6"/>
    </row>
    <row r="177" spans="2:11" ht="15.75">
      <c r="B177" s="65"/>
      <c r="C177" s="40"/>
      <c r="D177" s="11" t="s">
        <v>29</v>
      </c>
      <c r="E177" s="16">
        <f>E188+E195+E255+E267+E285+E303+E327+E345+E351+E357+E363+E369+E249</f>
        <v>15729.6</v>
      </c>
      <c r="F177" s="16">
        <f aca="true" t="shared" si="9" ref="F177:I181">F183</f>
        <v>8929.300000000001</v>
      </c>
      <c r="G177" s="16">
        <f t="shared" si="9"/>
        <v>5124.900000000001</v>
      </c>
      <c r="H177" s="16">
        <f t="shared" si="9"/>
        <v>18130.899999999998</v>
      </c>
      <c r="I177" s="16">
        <f>I183</f>
        <v>8903.400000000001</v>
      </c>
      <c r="J177" s="5">
        <f t="shared" si="5"/>
        <v>56818.1</v>
      </c>
      <c r="K177" s="6"/>
    </row>
    <row r="178" spans="2:11" ht="15.75">
      <c r="B178" s="65"/>
      <c r="C178" s="40"/>
      <c r="D178" s="11" t="s">
        <v>30</v>
      </c>
      <c r="E178" s="5">
        <f>E184</f>
        <v>10448.199999999999</v>
      </c>
      <c r="F178" s="8">
        <f t="shared" si="9"/>
        <v>17713.399999999998</v>
      </c>
      <c r="G178" s="8">
        <f t="shared" si="9"/>
        <v>25861.9</v>
      </c>
      <c r="H178" s="8">
        <f t="shared" si="9"/>
        <v>7714.4</v>
      </c>
      <c r="I178" s="8">
        <f>I184</f>
        <v>19371</v>
      </c>
      <c r="J178" s="5">
        <f t="shared" si="5"/>
        <v>81108.9</v>
      </c>
      <c r="K178" s="6"/>
    </row>
    <row r="179" spans="2:11" ht="15.75">
      <c r="B179" s="65"/>
      <c r="C179" s="40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0</v>
      </c>
      <c r="H179" s="8">
        <f t="shared" si="9"/>
        <v>0</v>
      </c>
      <c r="I179" s="8">
        <f t="shared" si="9"/>
        <v>0</v>
      </c>
      <c r="J179" s="5">
        <f t="shared" si="5"/>
        <v>2230.2999999999997</v>
      </c>
      <c r="K179" s="6"/>
    </row>
    <row r="180" spans="2:11" ht="15.75">
      <c r="B180" s="65"/>
      <c r="C180" s="40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65"/>
      <c r="C181" s="40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6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30986.800000000003</v>
      </c>
      <c r="H182" s="8">
        <f>H183+H184+H185+H186+H187</f>
        <v>25845.299999999996</v>
      </c>
      <c r="I182" s="8">
        <f>I183+I184+I185+I186+I187</f>
        <v>28274.4</v>
      </c>
      <c r="J182" s="8">
        <f t="shared" si="5"/>
        <v>140157.3</v>
      </c>
      <c r="K182" s="6"/>
    </row>
    <row r="183" spans="2:11" ht="15.75">
      <c r="B183" s="65"/>
      <c r="C183" s="33"/>
      <c r="D183" s="11" t="s">
        <v>29</v>
      </c>
      <c r="E183" s="8">
        <f>E189+E195+E249+E255+E267+E285+E303+E327+E345+E351+E357+E363+E369</f>
        <v>15729.6</v>
      </c>
      <c r="F183" s="8">
        <f>F189+F195+F249+F255+F267+F285+F303+F327+F345+F351+F357+F363+F369</f>
        <v>8929.300000000001</v>
      </c>
      <c r="G183" s="8">
        <f>G189+G195+G249+G255+G267+G285+G303+G327+G345+G351+G357+G363+G369</f>
        <v>5124.900000000001</v>
      </c>
      <c r="H183" s="8">
        <f>H189+H195+H249+H255+H267+H285+H303+H327+H345+H351+H357+H363+H369</f>
        <v>18130.899999999998</v>
      </c>
      <c r="I183" s="8">
        <f>I189+I195+I249+I255+I267+I285+I303+I327+I345+I351+I357+I363+I369</f>
        <v>8903.400000000001</v>
      </c>
      <c r="J183" s="8">
        <f t="shared" si="5"/>
        <v>56818.1</v>
      </c>
      <c r="K183" s="6"/>
    </row>
    <row r="184" spans="2:11" ht="15.75">
      <c r="B184" s="65"/>
      <c r="C184" s="33"/>
      <c r="D184" s="11" t="s">
        <v>30</v>
      </c>
      <c r="E184" s="8">
        <f aca="true" t="shared" si="10" ref="E184:J184">E190+E196+E250+E256+E286+E304+E328+E346+E352+E358+E364+E370+E268</f>
        <v>10448.199999999999</v>
      </c>
      <c r="F184" s="8">
        <f t="shared" si="10"/>
        <v>17713.399999999998</v>
      </c>
      <c r="G184" s="8">
        <f t="shared" si="10"/>
        <v>25861.9</v>
      </c>
      <c r="H184" s="8">
        <f t="shared" si="10"/>
        <v>7714.4</v>
      </c>
      <c r="I184" s="8">
        <f t="shared" si="10"/>
        <v>19371</v>
      </c>
      <c r="J184" s="8">
        <f t="shared" si="10"/>
        <v>79335</v>
      </c>
      <c r="K184" s="6"/>
    </row>
    <row r="185" spans="2:11" ht="15.75">
      <c r="B185" s="65"/>
      <c r="C185" s="33"/>
      <c r="D185" s="11" t="s">
        <v>31</v>
      </c>
      <c r="E185" s="8">
        <f>E191+E197+E251+E257+E269+E287+E305+E329+E347+E353+E359+E365+E371</f>
        <v>2230.2999999999997</v>
      </c>
      <c r="F185" s="8">
        <f>F191+F197+F251+F257+F269+F287+F305+F329+F347+F353+F359+F365+F371</f>
        <v>0</v>
      </c>
      <c r="G185" s="8">
        <f>G191+G197+G251+G257+G269+G287+G305+G329+G347+G353+G359+G365+G371</f>
        <v>0</v>
      </c>
      <c r="H185" s="8">
        <f>H191+H197+H251+H257+H269+H287+H305+H329+H347+H353+H359+H365+H371</f>
        <v>0</v>
      </c>
      <c r="I185" s="8">
        <f>I191+I197+I251+I257+I269+I287+I305+I329+I347+I353+I359+I365+I371</f>
        <v>0</v>
      </c>
      <c r="J185" s="8">
        <f t="shared" si="5"/>
        <v>2230.2999999999997</v>
      </c>
      <c r="K185" s="6"/>
    </row>
    <row r="186" spans="2:11" ht="15.75">
      <c r="B186" s="65"/>
      <c r="C186" s="33"/>
      <c r="D186" s="11" t="s">
        <v>32</v>
      </c>
      <c r="E186" s="8">
        <f>E192+E198+E252+E258+E288+E330+E348+E354+E360+E366+E372</f>
        <v>0</v>
      </c>
      <c r="F186" s="8">
        <f>F192+F198+F252+F258+F288+F330+F348+F354+F360+F366+F372</f>
        <v>0</v>
      </c>
      <c r="G186" s="8">
        <f>G192+G198+G252+G258+G288+G330+G348+G354+G360+G366+G372</f>
        <v>0</v>
      </c>
      <c r="H186" s="8">
        <f>H192+H198+H252+H258+H288+H330+H348+H354+H360+H366+H372</f>
        <v>0</v>
      </c>
      <c r="I186" s="8">
        <f>I192+I198+I252+I258+I288+I330+I348+I354+I360+I366+I372</f>
        <v>0</v>
      </c>
      <c r="J186" s="8">
        <f t="shared" si="5"/>
        <v>0</v>
      </c>
      <c r="K186" s="6"/>
    </row>
    <row r="187" spans="2:11" ht="15.75">
      <c r="B187" s="65"/>
      <c r="C187" s="34"/>
      <c r="D187" s="12" t="s">
        <v>33</v>
      </c>
      <c r="E187" s="8">
        <f>E193+E199+E253+E259+E289+E307+E331+E349+E355+E361+E367+E373</f>
        <v>0</v>
      </c>
      <c r="F187" s="8">
        <f>F193+F199+F253+F259+F289+F307+F331+F349+F355+F361+F367+F373</f>
        <v>0</v>
      </c>
      <c r="G187" s="8">
        <f>G193+G199+G253+G259+G289+G307+G331+G349+G355+G361+G367+G373</f>
        <v>0</v>
      </c>
      <c r="H187" s="8">
        <f>H193+H199+H253+H259+H289+H307+H331+H349+H355+H361+H367+H373</f>
        <v>0</v>
      </c>
      <c r="I187" s="8">
        <f>I193+I199+I253+I259+I289+I307+I331+I349+I355+I361+I367+I373</f>
        <v>0</v>
      </c>
      <c r="J187" s="8">
        <f t="shared" si="5"/>
        <v>0</v>
      </c>
      <c r="K187" s="6"/>
    </row>
    <row r="188" spans="2:11" ht="15.75">
      <c r="B188" s="61" t="s">
        <v>58</v>
      </c>
      <c r="C188" s="32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2540.9</v>
      </c>
      <c r="G188" s="8">
        <f t="shared" si="11"/>
        <v>1484.2</v>
      </c>
      <c r="H188" s="8">
        <f t="shared" si="11"/>
        <v>6167.2</v>
      </c>
      <c r="I188" s="8">
        <f t="shared" si="11"/>
        <v>2870.2</v>
      </c>
      <c r="J188" s="8">
        <f t="shared" si="11"/>
        <v>13138.3</v>
      </c>
      <c r="K188" s="6"/>
    </row>
    <row r="189" spans="2:11" ht="15.75">
      <c r="B189" s="61"/>
      <c r="C189" s="33"/>
      <c r="D189" s="11" t="s">
        <v>29</v>
      </c>
      <c r="E189" s="8">
        <v>1849.7</v>
      </c>
      <c r="F189" s="8">
        <v>2540.9</v>
      </c>
      <c r="G189" s="8">
        <v>1484.2</v>
      </c>
      <c r="H189" s="8">
        <v>6167.2</v>
      </c>
      <c r="I189" s="8">
        <v>1096.3</v>
      </c>
      <c r="J189" s="8">
        <f>SUM(E189:I189)</f>
        <v>13138.3</v>
      </c>
      <c r="K189" s="6"/>
    </row>
    <row r="190" spans="2:11" ht="15.75">
      <c r="B190" s="61"/>
      <c r="C190" s="33"/>
      <c r="D190" s="11" t="s">
        <v>30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61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61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61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61" t="s">
        <v>59</v>
      </c>
      <c r="C194" s="32" t="s">
        <v>7</v>
      </c>
      <c r="D194" s="11" t="s">
        <v>28</v>
      </c>
      <c r="E194" s="8">
        <f aca="true" t="shared" si="12" ref="E194:J194">E195+E196+E197+E198+E199</f>
        <v>13430.8</v>
      </c>
      <c r="F194" s="8">
        <f t="shared" si="12"/>
        <v>19162.8</v>
      </c>
      <c r="G194" s="8">
        <f t="shared" si="12"/>
        <v>18391.399999999998</v>
      </c>
      <c r="H194" s="8">
        <f t="shared" si="12"/>
        <v>10755.9</v>
      </c>
      <c r="I194" s="8">
        <f t="shared" si="12"/>
        <v>4947.4</v>
      </c>
      <c r="J194" s="8">
        <f t="shared" si="12"/>
        <v>66688.3</v>
      </c>
      <c r="K194" s="6"/>
    </row>
    <row r="195" spans="2:11" ht="15.75">
      <c r="B195" s="61"/>
      <c r="C195" s="33"/>
      <c r="D195" s="11" t="s">
        <v>29</v>
      </c>
      <c r="E195" s="8">
        <v>8032.4</v>
      </c>
      <c r="F195" s="8">
        <v>4558.7</v>
      </c>
      <c r="G195" s="8">
        <v>2436.1</v>
      </c>
      <c r="H195" s="8">
        <f>H219+H225+H231+H237</f>
        <v>10755.9</v>
      </c>
      <c r="I195" s="8">
        <f>I243</f>
        <v>4947.4</v>
      </c>
      <c r="J195" s="8">
        <f aca="true" t="shared" si="13" ref="J195:J211">SUM(E195:I195)</f>
        <v>30730.5</v>
      </c>
      <c r="K195" s="6"/>
    </row>
    <row r="196" spans="2:11" ht="15.75">
      <c r="B196" s="61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15955.3</v>
      </c>
      <c r="H196" s="8">
        <f>H202+H208+H214+H220+H226+H232+H238</f>
        <v>0</v>
      </c>
      <c r="I196" s="8">
        <f aca="true" t="shared" si="14" ref="F196:I197">I202+I208</f>
        <v>0</v>
      </c>
      <c r="J196" s="8">
        <f t="shared" si="13"/>
        <v>33742.6</v>
      </c>
      <c r="K196" s="6"/>
    </row>
    <row r="197" spans="2:11" ht="15.75">
      <c r="B197" s="61"/>
      <c r="C197" s="33"/>
      <c r="D197" s="11" t="s">
        <v>31</v>
      </c>
      <c r="E197" s="8">
        <v>2215.2</v>
      </c>
      <c r="F197" s="8">
        <f t="shared" si="14"/>
        <v>0</v>
      </c>
      <c r="G197" s="8">
        <f t="shared" si="14"/>
        <v>0</v>
      </c>
      <c r="H197" s="8">
        <f t="shared" si="14"/>
        <v>0</v>
      </c>
      <c r="I197" s="8">
        <f t="shared" si="14"/>
        <v>0</v>
      </c>
      <c r="J197" s="8">
        <f t="shared" si="13"/>
        <v>2215.2</v>
      </c>
      <c r="K197" s="6"/>
    </row>
    <row r="198" spans="2:11" ht="15.75">
      <c r="B198" s="61"/>
      <c r="C198" s="33"/>
      <c r="D198" s="11" t="s">
        <v>32</v>
      </c>
      <c r="E198" s="8"/>
      <c r="F198" s="8"/>
      <c r="G198" s="8"/>
      <c r="H198" s="8"/>
      <c r="I198" s="8"/>
      <c r="J198" s="8">
        <f t="shared" si="13"/>
        <v>0</v>
      </c>
      <c r="K198" s="6"/>
    </row>
    <row r="199" spans="2:11" ht="15.75">
      <c r="B199" s="61"/>
      <c r="C199" s="34"/>
      <c r="D199" s="12" t="s">
        <v>33</v>
      </c>
      <c r="E199" s="8"/>
      <c r="F199" s="8"/>
      <c r="G199" s="8"/>
      <c r="H199" s="8"/>
      <c r="I199" s="8"/>
      <c r="J199" s="8">
        <f t="shared" si="13"/>
        <v>0</v>
      </c>
      <c r="K199" s="6"/>
    </row>
    <row r="200" spans="2:11" ht="15.75">
      <c r="B200" s="58" t="s">
        <v>60</v>
      </c>
      <c r="C200" s="30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3"/>
        <v>6121.4</v>
      </c>
      <c r="K200" s="6"/>
    </row>
    <row r="201" spans="2:11" ht="15.75">
      <c r="B201" s="59"/>
      <c r="C201" s="30"/>
      <c r="D201" s="11" t="s">
        <v>29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3"/>
        <v>428.5</v>
      </c>
      <c r="K201" s="6"/>
    </row>
    <row r="202" spans="2:11" ht="15.75">
      <c r="B202" s="59"/>
      <c r="C202" s="30"/>
      <c r="D202" s="11" t="s">
        <v>30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3"/>
        <v>5692.9</v>
      </c>
      <c r="K202" s="6"/>
    </row>
    <row r="203" spans="2:11" ht="15.75">
      <c r="B203" s="59"/>
      <c r="C203" s="30"/>
      <c r="D203" s="11" t="s">
        <v>31</v>
      </c>
      <c r="E203" s="8"/>
      <c r="F203" s="8"/>
      <c r="G203" s="8"/>
      <c r="H203" s="8"/>
      <c r="I203" s="8"/>
      <c r="J203" s="8">
        <f t="shared" si="13"/>
        <v>0</v>
      </c>
      <c r="K203" s="6"/>
    </row>
    <row r="204" spans="2:11" ht="15.75">
      <c r="B204" s="59"/>
      <c r="C204" s="30"/>
      <c r="D204" s="11" t="s">
        <v>32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0"/>
      <c r="C205" s="30"/>
      <c r="D205" s="12" t="s">
        <v>33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55" t="s">
        <v>61</v>
      </c>
      <c r="C206" s="30" t="s">
        <v>53</v>
      </c>
      <c r="D206" s="11" t="s">
        <v>28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3"/>
        <v>26731.4</v>
      </c>
      <c r="K206" s="6"/>
    </row>
    <row r="207" spans="2:11" ht="15.75">
      <c r="B207" s="36"/>
      <c r="C207" s="30"/>
      <c r="D207" s="11" t="s">
        <v>29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3"/>
        <v>1864.9</v>
      </c>
      <c r="K207" s="6"/>
    </row>
    <row r="208" spans="2:11" ht="15.75">
      <c r="B208" s="36"/>
      <c r="C208" s="30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3"/>
        <v>24866.5</v>
      </c>
      <c r="K208" s="6"/>
    </row>
    <row r="209" spans="2:11" ht="15.75">
      <c r="B209" s="36"/>
      <c r="C209" s="30"/>
      <c r="D209" s="11" t="s">
        <v>31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36"/>
      <c r="C210" s="30"/>
      <c r="D210" s="11" t="s">
        <v>32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37"/>
      <c r="C211" s="30"/>
      <c r="D211" s="12" t="s">
        <v>33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2" t="s">
        <v>98</v>
      </c>
      <c r="C212" s="30" t="s">
        <v>53</v>
      </c>
      <c r="D212" s="11" t="s">
        <v>28</v>
      </c>
      <c r="E212" s="8"/>
      <c r="F212" s="8">
        <f>F213</f>
        <v>3466.2</v>
      </c>
      <c r="G212" s="8">
        <f>G213+G214+G215</f>
        <v>1235.2</v>
      </c>
      <c r="H212" s="8">
        <v>0</v>
      </c>
      <c r="I212" s="8"/>
      <c r="J212" s="8">
        <f>SUM(E212:I212)</f>
        <v>4701.4</v>
      </c>
      <c r="K212" s="6"/>
    </row>
    <row r="213" spans="2:11" ht="15.75">
      <c r="B213" s="63"/>
      <c r="C213" s="30"/>
      <c r="D213" s="11" t="s">
        <v>29</v>
      </c>
      <c r="E213" s="8"/>
      <c r="F213" s="8">
        <v>3466.2</v>
      </c>
      <c r="G213" s="8">
        <v>1235.2</v>
      </c>
      <c r="H213" s="8">
        <v>0</v>
      </c>
      <c r="I213" s="8"/>
      <c r="J213" s="8">
        <f>SUM(E213:I213)</f>
        <v>4701.4</v>
      </c>
      <c r="K213" s="6"/>
    </row>
    <row r="214" spans="2:11" ht="15.75">
      <c r="B214" s="63"/>
      <c r="C214" s="30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63"/>
      <c r="C215" s="30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63"/>
      <c r="C216" s="30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64"/>
      <c r="C217" s="30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72" t="s">
        <v>106</v>
      </c>
      <c r="C218" s="30" t="s">
        <v>53</v>
      </c>
      <c r="D218" s="11" t="s">
        <v>28</v>
      </c>
      <c r="E218" s="8"/>
      <c r="F218" s="8"/>
      <c r="G218" s="8"/>
      <c r="H218" s="8">
        <f>SUM(H219:H222)</f>
        <v>1126.8</v>
      </c>
      <c r="I218" s="8">
        <v>0</v>
      </c>
      <c r="J218" s="8">
        <f>SUM(E218:I218)</f>
        <v>1126.8</v>
      </c>
      <c r="K218" s="6"/>
    </row>
    <row r="219" spans="2:11" ht="15.75">
      <c r="B219" s="70"/>
      <c r="C219" s="30"/>
      <c r="D219" s="11" t="s">
        <v>29</v>
      </c>
      <c r="E219" s="8"/>
      <c r="F219" s="8"/>
      <c r="G219" s="8"/>
      <c r="H219" s="8">
        <v>1126.8</v>
      </c>
      <c r="I219" s="8">
        <v>0</v>
      </c>
      <c r="J219" s="8">
        <f>SUM(E219:I219)</f>
        <v>1126.8</v>
      </c>
      <c r="K219" s="6"/>
    </row>
    <row r="220" spans="2:11" ht="15.75">
      <c r="B220" s="70"/>
      <c r="C220" s="30"/>
      <c r="D220" s="11" t="s">
        <v>30</v>
      </c>
      <c r="E220" s="8"/>
      <c r="F220" s="8"/>
      <c r="G220" s="8"/>
      <c r="H220" s="8">
        <v>0</v>
      </c>
      <c r="I220" s="8">
        <v>0</v>
      </c>
      <c r="J220" s="8">
        <f>SUM(E220:I220)</f>
        <v>0</v>
      </c>
      <c r="K220" s="6"/>
    </row>
    <row r="221" spans="2:11" ht="15.75">
      <c r="B221" s="70"/>
      <c r="C221" s="30"/>
      <c r="D221" s="11" t="s">
        <v>31</v>
      </c>
      <c r="E221" s="8"/>
      <c r="F221" s="8"/>
      <c r="G221" s="8"/>
      <c r="H221" s="8">
        <v>0</v>
      </c>
      <c r="I221" s="8">
        <v>0</v>
      </c>
      <c r="J221" s="8">
        <f>SUM(E221:I221)</f>
        <v>0</v>
      </c>
      <c r="K221" s="6"/>
    </row>
    <row r="222" spans="2:11" ht="15.75">
      <c r="B222" s="70"/>
      <c r="C222" s="30"/>
      <c r="D222" s="11" t="s">
        <v>32</v>
      </c>
      <c r="E222" s="8"/>
      <c r="F222" s="8"/>
      <c r="G222" s="8"/>
      <c r="H222" s="8">
        <v>0</v>
      </c>
      <c r="I222" s="8">
        <v>0</v>
      </c>
      <c r="J222" s="8">
        <f>SUM(E222:I222)</f>
        <v>0</v>
      </c>
      <c r="K222" s="6"/>
    </row>
    <row r="223" spans="2:11" ht="15.75">
      <c r="B223" s="71"/>
      <c r="C223" s="30"/>
      <c r="D223" s="12" t="s">
        <v>33</v>
      </c>
      <c r="E223" s="8"/>
      <c r="F223" s="8"/>
      <c r="G223" s="8"/>
      <c r="H223" s="8"/>
      <c r="I223" s="8"/>
      <c r="J223" s="8"/>
      <c r="K223" s="6"/>
    </row>
    <row r="224" spans="2:11" ht="15.75">
      <c r="B224" s="72" t="s">
        <v>107</v>
      </c>
      <c r="C224" s="30" t="s">
        <v>53</v>
      </c>
      <c r="D224" s="11" t="s">
        <v>28</v>
      </c>
      <c r="E224" s="8"/>
      <c r="F224" s="8"/>
      <c r="G224" s="8"/>
      <c r="H224" s="8">
        <f>SUM(H225:H228)</f>
        <v>4531.5</v>
      </c>
      <c r="I224" s="8">
        <v>0</v>
      </c>
      <c r="J224" s="8">
        <f>SUM(E224:I224)</f>
        <v>4531.5</v>
      </c>
      <c r="K224" s="6"/>
    </row>
    <row r="225" spans="2:11" ht="15.75">
      <c r="B225" s="70"/>
      <c r="C225" s="30"/>
      <c r="D225" s="11" t="s">
        <v>29</v>
      </c>
      <c r="E225" s="8"/>
      <c r="F225" s="8"/>
      <c r="G225" s="8"/>
      <c r="H225" s="8">
        <v>4531.5</v>
      </c>
      <c r="I225" s="8">
        <v>0</v>
      </c>
      <c r="J225" s="8">
        <f>SUM(E225:I225)</f>
        <v>4531.5</v>
      </c>
      <c r="K225" s="6"/>
    </row>
    <row r="226" spans="2:11" ht="15.75">
      <c r="B226" s="70"/>
      <c r="C226" s="30"/>
      <c r="D226" s="11" t="s">
        <v>30</v>
      </c>
      <c r="E226" s="8"/>
      <c r="F226" s="8"/>
      <c r="G226" s="8"/>
      <c r="H226" s="8">
        <v>0</v>
      </c>
      <c r="I226" s="8">
        <v>0</v>
      </c>
      <c r="J226" s="8">
        <f>SUM(E226:I226)</f>
        <v>0</v>
      </c>
      <c r="K226" s="6"/>
    </row>
    <row r="227" spans="2:11" ht="15.75">
      <c r="B227" s="70"/>
      <c r="C227" s="30"/>
      <c r="D227" s="11" t="s">
        <v>31</v>
      </c>
      <c r="E227" s="8"/>
      <c r="F227" s="8"/>
      <c r="G227" s="8"/>
      <c r="H227" s="8">
        <v>0</v>
      </c>
      <c r="I227" s="8">
        <v>0</v>
      </c>
      <c r="J227" s="8">
        <f>SUM(E226:I226)</f>
        <v>0</v>
      </c>
      <c r="K227" s="6"/>
    </row>
    <row r="228" spans="2:11" ht="15.75">
      <c r="B228" s="70"/>
      <c r="C228" s="30"/>
      <c r="D228" s="11" t="s">
        <v>32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71"/>
      <c r="C229" s="30"/>
      <c r="D229" s="12" t="s">
        <v>33</v>
      </c>
      <c r="E229" s="8"/>
      <c r="F229" s="8"/>
      <c r="G229" s="8"/>
      <c r="H229" s="8"/>
      <c r="I229" s="8"/>
      <c r="J229" s="8"/>
      <c r="K229" s="6"/>
    </row>
    <row r="230" spans="2:11" ht="15.75">
      <c r="B230" s="72" t="s">
        <v>108</v>
      </c>
      <c r="C230" s="30" t="s">
        <v>53</v>
      </c>
      <c r="D230" s="11" t="s">
        <v>28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70"/>
      <c r="C231" s="30"/>
      <c r="D231" s="11" t="s">
        <v>29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70"/>
      <c r="C232" s="30"/>
      <c r="D232" s="11" t="s">
        <v>30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70"/>
      <c r="C233" s="30"/>
      <c r="D233" s="11" t="s">
        <v>31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70"/>
      <c r="C234" s="30"/>
      <c r="D234" s="11" t="s">
        <v>32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71"/>
      <c r="C235" s="30"/>
      <c r="D235" s="12" t="s">
        <v>33</v>
      </c>
      <c r="E235" s="8"/>
      <c r="F235" s="8"/>
      <c r="G235" s="8"/>
      <c r="H235" s="8"/>
      <c r="I235" s="8"/>
      <c r="J235" s="8"/>
      <c r="K235" s="6"/>
    </row>
    <row r="236" spans="2:11" ht="15.75">
      <c r="B236" s="72" t="s">
        <v>109</v>
      </c>
      <c r="C236" s="30" t="s">
        <v>53</v>
      </c>
      <c r="D236" s="11" t="s">
        <v>28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70"/>
      <c r="C237" s="30"/>
      <c r="D237" s="11" t="s">
        <v>29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70"/>
      <c r="C238" s="30"/>
      <c r="D238" s="11" t="s">
        <v>30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70"/>
      <c r="C239" s="30"/>
      <c r="D239" s="11" t="s">
        <v>31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70"/>
      <c r="C240" s="30"/>
      <c r="D240" s="11" t="s">
        <v>32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71"/>
      <c r="C241" s="30"/>
      <c r="D241" s="12" t="s">
        <v>33</v>
      </c>
      <c r="E241" s="8"/>
      <c r="F241" s="8"/>
      <c r="G241" s="8"/>
      <c r="H241" s="8"/>
      <c r="I241" s="8"/>
      <c r="J241" s="8"/>
      <c r="K241" s="6"/>
    </row>
    <row r="242" spans="2:11" ht="15.75">
      <c r="B242" s="72" t="s">
        <v>110</v>
      </c>
      <c r="C242" s="30" t="s">
        <v>53</v>
      </c>
      <c r="D242" s="11" t="s">
        <v>28</v>
      </c>
      <c r="E242" s="8"/>
      <c r="F242" s="8"/>
      <c r="G242" s="8"/>
      <c r="H242" s="8"/>
      <c r="I242" s="8">
        <f>SUM(I243:I245)</f>
        <v>4947.4</v>
      </c>
      <c r="J242" s="8">
        <f>SUM(E242:I242)</f>
        <v>4947.4</v>
      </c>
      <c r="K242" s="6"/>
    </row>
    <row r="243" spans="2:11" ht="15.75">
      <c r="B243" s="70"/>
      <c r="C243" s="30"/>
      <c r="D243" s="11" t="s">
        <v>29</v>
      </c>
      <c r="E243" s="8"/>
      <c r="F243" s="8"/>
      <c r="G243" s="8"/>
      <c r="H243" s="8"/>
      <c r="I243" s="8">
        <v>4947.4</v>
      </c>
      <c r="J243" s="8">
        <f>SUM(E243:I243)</f>
        <v>4947.4</v>
      </c>
      <c r="K243" s="6"/>
    </row>
    <row r="244" spans="2:11" ht="15.75">
      <c r="B244" s="70"/>
      <c r="C244" s="30"/>
      <c r="D244" s="11" t="s">
        <v>30</v>
      </c>
      <c r="E244" s="8"/>
      <c r="F244" s="8"/>
      <c r="G244" s="8"/>
      <c r="H244" s="8"/>
      <c r="I244" s="8">
        <v>0</v>
      </c>
      <c r="J244" s="8">
        <f>SUM(E244:I244)</f>
        <v>0</v>
      </c>
      <c r="K244" s="6"/>
    </row>
    <row r="245" spans="2:11" ht="15.75">
      <c r="B245" s="70"/>
      <c r="C245" s="30"/>
      <c r="D245" s="11" t="s">
        <v>31</v>
      </c>
      <c r="E245" s="8"/>
      <c r="F245" s="8"/>
      <c r="G245" s="8"/>
      <c r="H245" s="8"/>
      <c r="I245" s="8">
        <v>0</v>
      </c>
      <c r="J245" s="8">
        <f>SUM(E245:I245)</f>
        <v>0</v>
      </c>
      <c r="K245" s="6"/>
    </row>
    <row r="246" spans="2:11" ht="15.75">
      <c r="B246" s="70"/>
      <c r="C246" s="30"/>
      <c r="D246" s="11" t="s">
        <v>32</v>
      </c>
      <c r="E246" s="8"/>
      <c r="F246" s="8"/>
      <c r="G246" s="8"/>
      <c r="H246" s="8"/>
      <c r="I246" s="8"/>
      <c r="J246" s="8"/>
      <c r="K246" s="6"/>
    </row>
    <row r="247" spans="2:11" ht="15.75">
      <c r="B247" s="71"/>
      <c r="C247" s="30"/>
      <c r="D247" s="12" t="s">
        <v>33</v>
      </c>
      <c r="E247" s="8"/>
      <c r="F247" s="8"/>
      <c r="G247" s="8"/>
      <c r="H247" s="8"/>
      <c r="I247" s="8"/>
      <c r="J247" s="8"/>
      <c r="K247" s="6"/>
    </row>
    <row r="248" spans="2:11" ht="15.75">
      <c r="B248" s="61" t="s">
        <v>62</v>
      </c>
      <c r="C248" s="32" t="s">
        <v>7</v>
      </c>
      <c r="D248" s="11" t="s">
        <v>28</v>
      </c>
      <c r="E248" s="8">
        <f aca="true" t="shared" si="15" ref="E248:J248">E249+E250+E251+E252+E253</f>
        <v>0</v>
      </c>
      <c r="F248" s="8">
        <f t="shared" si="15"/>
        <v>0</v>
      </c>
      <c r="G248" s="8">
        <v>0</v>
      </c>
      <c r="H248" s="8">
        <f t="shared" si="15"/>
        <v>2800</v>
      </c>
      <c r="I248" s="8">
        <f t="shared" si="15"/>
        <v>0</v>
      </c>
      <c r="J248" s="8">
        <f t="shared" si="15"/>
        <v>2800</v>
      </c>
      <c r="K248" s="6"/>
    </row>
    <row r="249" spans="2:11" ht="15.75">
      <c r="B249" s="61"/>
      <c r="C249" s="33"/>
      <c r="D249" s="11" t="s">
        <v>29</v>
      </c>
      <c r="E249" s="8">
        <v>0</v>
      </c>
      <c r="F249" s="8">
        <v>0</v>
      </c>
      <c r="G249" s="8">
        <v>0</v>
      </c>
      <c r="H249" s="8">
        <v>196</v>
      </c>
      <c r="I249" s="8">
        <v>0</v>
      </c>
      <c r="J249" s="8">
        <f>SUM(E249:I249)</f>
        <v>196</v>
      </c>
      <c r="K249" s="6"/>
    </row>
    <row r="250" spans="2:11" ht="15.75">
      <c r="B250" s="61"/>
      <c r="C250" s="33"/>
      <c r="D250" s="11" t="s">
        <v>30</v>
      </c>
      <c r="E250" s="8"/>
      <c r="F250" s="8"/>
      <c r="G250" s="8"/>
      <c r="H250" s="8">
        <v>2604</v>
      </c>
      <c r="I250" s="8"/>
      <c r="J250" s="8">
        <f>SUM(E250:I250)</f>
        <v>2604</v>
      </c>
      <c r="K250" s="6"/>
    </row>
    <row r="251" spans="2:11" ht="15.75">
      <c r="B251" s="61"/>
      <c r="C251" s="33"/>
      <c r="D251" s="11" t="s">
        <v>31</v>
      </c>
      <c r="E251" s="8"/>
      <c r="F251" s="8"/>
      <c r="G251" s="8"/>
      <c r="H251" s="8"/>
      <c r="I251" s="8"/>
      <c r="J251" s="8">
        <v>0</v>
      </c>
      <c r="K251" s="6"/>
    </row>
    <row r="252" spans="2:11" ht="15.75">
      <c r="B252" s="61"/>
      <c r="C252" s="33"/>
      <c r="D252" s="11" t="s">
        <v>32</v>
      </c>
      <c r="E252" s="8"/>
      <c r="F252" s="8"/>
      <c r="G252" s="8"/>
      <c r="H252" s="8"/>
      <c r="I252" s="8"/>
      <c r="J252" s="8">
        <v>0</v>
      </c>
      <c r="K252" s="6"/>
    </row>
    <row r="253" spans="2:11" ht="15.75">
      <c r="B253" s="61"/>
      <c r="C253" s="34"/>
      <c r="D253" s="12" t="s">
        <v>33</v>
      </c>
      <c r="E253" s="8"/>
      <c r="F253" s="8"/>
      <c r="G253" s="8"/>
      <c r="H253" s="8"/>
      <c r="I253" s="8"/>
      <c r="J253" s="8">
        <v>0</v>
      </c>
      <c r="K253" s="6"/>
    </row>
    <row r="254" spans="2:11" ht="15.75">
      <c r="B254" s="61" t="s">
        <v>63</v>
      </c>
      <c r="C254" s="32" t="s">
        <v>7</v>
      </c>
      <c r="D254" s="11" t="s">
        <v>28</v>
      </c>
      <c r="E254" s="13">
        <f>E255+E256+E257+E258+E259</f>
        <v>397.7</v>
      </c>
      <c r="F254" s="13">
        <f>F255+F256+F257+F258+F259</f>
        <v>724.8000000000001</v>
      </c>
      <c r="G254" s="13">
        <f>G255+G256+G257+G258+G259</f>
        <v>2659</v>
      </c>
      <c r="H254" s="13">
        <f>H255+H256+H257+H258+H259</f>
        <v>2811</v>
      </c>
      <c r="I254" s="13">
        <f>I255+I256+I257+I258+I259</f>
        <v>2186.3</v>
      </c>
      <c r="J254" s="13">
        <f>SUM(E254:I254)</f>
        <v>8778.8</v>
      </c>
      <c r="K254" s="17" t="s">
        <v>19</v>
      </c>
    </row>
    <row r="255" spans="2:11" ht="15.75">
      <c r="B255" s="61"/>
      <c r="C255" s="33"/>
      <c r="D255" s="11" t="s">
        <v>29</v>
      </c>
      <c r="E255" s="13">
        <v>247</v>
      </c>
      <c r="F255" s="13">
        <v>74.2</v>
      </c>
      <c r="G255" s="13">
        <v>186.1</v>
      </c>
      <c r="H255" s="13">
        <v>153</v>
      </c>
      <c r="I255" s="13">
        <f>I261</f>
        <v>153</v>
      </c>
      <c r="J255" s="13">
        <f>SUM(E255:I255)</f>
        <v>813.3</v>
      </c>
      <c r="K255" s="17" t="s">
        <v>19</v>
      </c>
    </row>
    <row r="256" spans="2:11" ht="15.75">
      <c r="B256" s="61"/>
      <c r="C256" s="33"/>
      <c r="D256" s="11" t="s">
        <v>30</v>
      </c>
      <c r="E256" s="13">
        <v>150.7</v>
      </c>
      <c r="F256" s="13">
        <f>F262</f>
        <v>650.6</v>
      </c>
      <c r="G256" s="13">
        <v>2472.9</v>
      </c>
      <c r="H256" s="13">
        <v>2658</v>
      </c>
      <c r="I256" s="13">
        <f>I262</f>
        <v>2033.3</v>
      </c>
      <c r="J256" s="13">
        <f aca="true" t="shared" si="16" ref="J256:J265">SUM(E256:I256)</f>
        <v>7965.5</v>
      </c>
      <c r="K256" s="17" t="s">
        <v>19</v>
      </c>
    </row>
    <row r="257" spans="2:11" ht="15.75">
      <c r="B257" s="61"/>
      <c r="C257" s="33"/>
      <c r="D257" s="11" t="s">
        <v>31</v>
      </c>
      <c r="E257" s="8"/>
      <c r="F257" s="8"/>
      <c r="G257" s="8"/>
      <c r="H257" s="8"/>
      <c r="I257" s="8"/>
      <c r="J257" s="13">
        <f t="shared" si="16"/>
        <v>0</v>
      </c>
      <c r="K257" s="6"/>
    </row>
    <row r="258" spans="2:11" ht="15.75">
      <c r="B258" s="61"/>
      <c r="C258" s="33"/>
      <c r="D258" s="11" t="s">
        <v>32</v>
      </c>
      <c r="E258" s="8"/>
      <c r="F258" s="8"/>
      <c r="G258" s="8"/>
      <c r="H258" s="8"/>
      <c r="I258" s="8"/>
      <c r="J258" s="13">
        <f t="shared" si="16"/>
        <v>0</v>
      </c>
      <c r="K258" s="6"/>
    </row>
    <row r="259" spans="2:11" ht="15.75">
      <c r="B259" s="61"/>
      <c r="C259" s="34"/>
      <c r="D259" s="12" t="s">
        <v>33</v>
      </c>
      <c r="E259" s="8"/>
      <c r="F259" s="8"/>
      <c r="G259" s="8"/>
      <c r="H259" s="8"/>
      <c r="I259" s="8"/>
      <c r="J259" s="13">
        <f t="shared" si="16"/>
        <v>0</v>
      </c>
      <c r="K259" s="6"/>
    </row>
    <row r="260" spans="2:11" ht="15.75">
      <c r="B260" s="58" t="s">
        <v>64</v>
      </c>
      <c r="C260" s="30" t="s">
        <v>39</v>
      </c>
      <c r="D260" s="11" t="s">
        <v>28</v>
      </c>
      <c r="E260" s="8"/>
      <c r="F260" s="8">
        <f>F261+F262+F263+F264+F265</f>
        <v>724.8000000000001</v>
      </c>
      <c r="G260" s="8">
        <f>G261+G262+G263+G264+G265</f>
        <v>2659</v>
      </c>
      <c r="H260" s="8">
        <f>H261+H262+H263+H264+H265</f>
        <v>2811</v>
      </c>
      <c r="I260" s="8">
        <f>I261+I262+I263+I264+I265</f>
        <v>2186.3</v>
      </c>
      <c r="J260" s="13">
        <f t="shared" si="16"/>
        <v>8381.1</v>
      </c>
      <c r="K260" s="6"/>
    </row>
    <row r="261" spans="2:11" ht="15.75">
      <c r="B261" s="59"/>
      <c r="C261" s="30"/>
      <c r="D261" s="11" t="s">
        <v>29</v>
      </c>
      <c r="E261" s="8"/>
      <c r="F261" s="8">
        <v>74.2</v>
      </c>
      <c r="G261" s="8">
        <v>186.1</v>
      </c>
      <c r="H261" s="8">
        <v>153</v>
      </c>
      <c r="I261" s="8">
        <v>153</v>
      </c>
      <c r="J261" s="13">
        <f t="shared" si="16"/>
        <v>566.3</v>
      </c>
      <c r="K261" s="6"/>
    </row>
    <row r="262" spans="2:11" ht="15.75">
      <c r="B262" s="59"/>
      <c r="C262" s="30"/>
      <c r="D262" s="11" t="s">
        <v>30</v>
      </c>
      <c r="E262" s="8"/>
      <c r="F262" s="8">
        <v>650.6</v>
      </c>
      <c r="G262" s="8">
        <v>2472.9</v>
      </c>
      <c r="H262" s="8">
        <v>2658</v>
      </c>
      <c r="I262" s="8">
        <v>2033.3</v>
      </c>
      <c r="J262" s="13">
        <f t="shared" si="16"/>
        <v>7814.8</v>
      </c>
      <c r="K262" s="6"/>
    </row>
    <row r="263" spans="2:11" ht="15.75">
      <c r="B263" s="59"/>
      <c r="C263" s="30"/>
      <c r="D263" s="11" t="s">
        <v>31</v>
      </c>
      <c r="E263" s="8"/>
      <c r="F263" s="8"/>
      <c r="G263" s="8"/>
      <c r="H263" s="8"/>
      <c r="I263" s="8"/>
      <c r="J263" s="13">
        <f t="shared" si="16"/>
        <v>0</v>
      </c>
      <c r="K263" s="6"/>
    </row>
    <row r="264" spans="2:11" ht="15.75">
      <c r="B264" s="59"/>
      <c r="C264" s="30"/>
      <c r="D264" s="11" t="s">
        <v>32</v>
      </c>
      <c r="E264" s="8"/>
      <c r="F264" s="8"/>
      <c r="G264" s="8"/>
      <c r="H264" s="8"/>
      <c r="I264" s="8"/>
      <c r="J264" s="13">
        <f t="shared" si="16"/>
        <v>0</v>
      </c>
      <c r="K264" s="6"/>
    </row>
    <row r="265" spans="2:11" ht="15.75">
      <c r="B265" s="60"/>
      <c r="C265" s="30"/>
      <c r="D265" s="12" t="s">
        <v>33</v>
      </c>
      <c r="E265" s="8"/>
      <c r="F265" s="8"/>
      <c r="G265" s="8"/>
      <c r="H265" s="8"/>
      <c r="I265" s="8"/>
      <c r="J265" s="13">
        <f t="shared" si="16"/>
        <v>0</v>
      </c>
      <c r="K265" s="6"/>
    </row>
    <row r="266" spans="2:11" ht="15.75">
      <c r="B266" s="27" t="s">
        <v>65</v>
      </c>
      <c r="C266" s="30" t="s">
        <v>39</v>
      </c>
      <c r="D266" s="11" t="s">
        <v>28</v>
      </c>
      <c r="E266" s="8">
        <f>E267+E268+E269+E270+E271</f>
        <v>615.2</v>
      </c>
      <c r="F266" s="8">
        <f>F267+F268+F269+F270+F271</f>
        <v>3436.8999999999996</v>
      </c>
      <c r="G266" s="8">
        <f>G267+G268+G269+G270+G271</f>
        <v>2636.8</v>
      </c>
      <c r="H266" s="8">
        <f>H267+H268+H269+H270+H271</f>
        <v>2637</v>
      </c>
      <c r="I266" s="8">
        <f>I267+I268+I269+I270+I271</f>
        <v>2637</v>
      </c>
      <c r="J266" s="8">
        <f>I266+H266+G266+F266+E266</f>
        <v>11962.900000000001</v>
      </c>
      <c r="K266" s="6"/>
    </row>
    <row r="267" spans="2:11" ht="15.75">
      <c r="B267" s="28"/>
      <c r="C267" s="30"/>
      <c r="D267" s="11" t="s">
        <v>29</v>
      </c>
      <c r="E267" s="8">
        <f>E273+E279</f>
        <v>615.2</v>
      </c>
      <c r="F267" s="8">
        <f>F273+F279</f>
        <v>978.2</v>
      </c>
      <c r="G267" s="8">
        <f aca="true" t="shared" si="17" ref="F267:I271">G273+G279</f>
        <v>184.4</v>
      </c>
      <c r="H267" s="8">
        <f t="shared" si="17"/>
        <v>184.6</v>
      </c>
      <c r="I267" s="8">
        <f t="shared" si="17"/>
        <v>184.6</v>
      </c>
      <c r="J267" s="8">
        <f>I267+H267+G267+F267+E267</f>
        <v>2147</v>
      </c>
      <c r="K267" s="6"/>
    </row>
    <row r="268" spans="2:11" ht="15.75">
      <c r="B268" s="28"/>
      <c r="C268" s="30"/>
      <c r="D268" s="11" t="s">
        <v>30</v>
      </c>
      <c r="E268" s="8">
        <f>E274+E280</f>
        <v>0</v>
      </c>
      <c r="F268" s="8">
        <v>2458.7</v>
      </c>
      <c r="G268" s="8">
        <v>2452.4</v>
      </c>
      <c r="H268" s="8">
        <f t="shared" si="17"/>
        <v>2452.4</v>
      </c>
      <c r="I268" s="8">
        <f>I274+I280</f>
        <v>2452.4</v>
      </c>
      <c r="J268" s="8">
        <f>E268+F268+G268+H268+I268</f>
        <v>9815.9</v>
      </c>
      <c r="K268" s="6"/>
    </row>
    <row r="269" spans="2:11" ht="15.75">
      <c r="B269" s="28"/>
      <c r="C269" s="30"/>
      <c r="D269" s="11" t="s">
        <v>31</v>
      </c>
      <c r="E269" s="8">
        <f>E275+E281</f>
        <v>0</v>
      </c>
      <c r="F269" s="8">
        <f t="shared" si="17"/>
        <v>0</v>
      </c>
      <c r="G269" s="8">
        <f t="shared" si="17"/>
        <v>0</v>
      </c>
      <c r="H269" s="8">
        <f t="shared" si="17"/>
        <v>0</v>
      </c>
      <c r="I269" s="8">
        <f t="shared" si="17"/>
        <v>0</v>
      </c>
      <c r="J269" s="8">
        <f aca="true" t="shared" si="18" ref="J269:J307">E269+F269+G269+H269+I269</f>
        <v>0</v>
      </c>
      <c r="K269" s="6"/>
    </row>
    <row r="270" spans="2:11" ht="15.75">
      <c r="B270" s="28"/>
      <c r="C270" s="30"/>
      <c r="D270" s="11" t="s">
        <v>32</v>
      </c>
      <c r="E270" s="8">
        <f>E276+E282</f>
        <v>0</v>
      </c>
      <c r="F270" s="8">
        <f t="shared" si="17"/>
        <v>0</v>
      </c>
      <c r="G270" s="8">
        <f t="shared" si="17"/>
        <v>0</v>
      </c>
      <c r="H270" s="8">
        <f t="shared" si="17"/>
        <v>0</v>
      </c>
      <c r="I270" s="8">
        <f t="shared" si="17"/>
        <v>0</v>
      </c>
      <c r="J270" s="8">
        <f t="shared" si="18"/>
        <v>0</v>
      </c>
      <c r="K270" s="6"/>
    </row>
    <row r="271" spans="2:11" ht="15.75">
      <c r="B271" s="29"/>
      <c r="C271" s="30"/>
      <c r="D271" s="12" t="s">
        <v>33</v>
      </c>
      <c r="E271" s="8">
        <f>E277+E283</f>
        <v>0</v>
      </c>
      <c r="F271" s="8">
        <f t="shared" si="17"/>
        <v>0</v>
      </c>
      <c r="G271" s="8">
        <f t="shared" si="17"/>
        <v>0</v>
      </c>
      <c r="H271" s="8">
        <f t="shared" si="17"/>
        <v>0</v>
      </c>
      <c r="I271" s="8">
        <f t="shared" si="17"/>
        <v>0</v>
      </c>
      <c r="J271" s="8">
        <f t="shared" si="18"/>
        <v>0</v>
      </c>
      <c r="K271" s="6"/>
    </row>
    <row r="272" spans="2:11" ht="15.75">
      <c r="B272" s="58" t="s">
        <v>66</v>
      </c>
      <c r="C272" s="30" t="s">
        <v>39</v>
      </c>
      <c r="D272" s="11" t="s">
        <v>28</v>
      </c>
      <c r="E272" s="8"/>
      <c r="F272" s="8">
        <f>F273+F274+F275+F276+F277</f>
        <v>2643.8999999999996</v>
      </c>
      <c r="G272" s="8">
        <f>G273+G274+G275+G276+G277</f>
        <v>2636.8</v>
      </c>
      <c r="H272" s="8">
        <f>H273+H274+H275+H276+H277</f>
        <v>2637</v>
      </c>
      <c r="I272" s="8">
        <f>I273+I274+I275+I276+I277</f>
        <v>2637</v>
      </c>
      <c r="J272" s="8">
        <f t="shared" si="18"/>
        <v>10554.7</v>
      </c>
      <c r="K272" s="6"/>
    </row>
    <row r="273" spans="2:11" ht="15.75">
      <c r="B273" s="59"/>
      <c r="C273" s="30"/>
      <c r="D273" s="11" t="s">
        <v>29</v>
      </c>
      <c r="E273" s="8"/>
      <c r="F273" s="8">
        <v>185.2</v>
      </c>
      <c r="G273" s="8">
        <v>184.4</v>
      </c>
      <c r="H273" s="8">
        <v>184.6</v>
      </c>
      <c r="I273" s="8">
        <v>184.6</v>
      </c>
      <c r="J273" s="8">
        <f t="shared" si="18"/>
        <v>738.8000000000001</v>
      </c>
      <c r="K273" s="6"/>
    </row>
    <row r="274" spans="2:11" ht="15.75">
      <c r="B274" s="59"/>
      <c r="C274" s="30"/>
      <c r="D274" s="11" t="s">
        <v>30</v>
      </c>
      <c r="E274" s="8"/>
      <c r="F274" s="8">
        <v>2458.7</v>
      </c>
      <c r="G274" s="8">
        <v>2452.4</v>
      </c>
      <c r="H274" s="8">
        <v>2452.4</v>
      </c>
      <c r="I274" s="8">
        <v>2452.4</v>
      </c>
      <c r="J274" s="8">
        <f t="shared" si="18"/>
        <v>9815.9</v>
      </c>
      <c r="K274" s="6"/>
    </row>
    <row r="275" spans="2:11" ht="15.75">
      <c r="B275" s="59"/>
      <c r="C275" s="30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59"/>
      <c r="C276" s="30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60"/>
      <c r="C277" s="30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38" t="s">
        <v>67</v>
      </c>
      <c r="C278" s="30" t="s">
        <v>68</v>
      </c>
      <c r="D278" s="11" t="s">
        <v>28</v>
      </c>
      <c r="E278" s="8">
        <f>E279+E280+E281+E282+E283</f>
        <v>615.2</v>
      </c>
      <c r="F278" s="8">
        <f>F279+F280+F281+F282+F283</f>
        <v>793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1408.2</v>
      </c>
      <c r="K278" s="6"/>
    </row>
    <row r="279" spans="2:11" ht="15.75">
      <c r="B279" s="38"/>
      <c r="C279" s="30"/>
      <c r="D279" s="11" t="s">
        <v>29</v>
      </c>
      <c r="E279" s="8">
        <v>615.2</v>
      </c>
      <c r="F279" s="8">
        <v>793</v>
      </c>
      <c r="G279" s="8"/>
      <c r="H279" s="8"/>
      <c r="I279" s="8">
        <v>0</v>
      </c>
      <c r="J279" s="8">
        <f t="shared" si="18"/>
        <v>1408.2</v>
      </c>
      <c r="K279" s="6"/>
    </row>
    <row r="280" spans="2:11" ht="15.75">
      <c r="B280" s="38"/>
      <c r="C280" s="30"/>
      <c r="D280" s="11" t="s">
        <v>30</v>
      </c>
      <c r="E280" s="8">
        <v>0</v>
      </c>
      <c r="F280" s="8"/>
      <c r="G280" s="8"/>
      <c r="H280" s="8"/>
      <c r="I280" s="8">
        <v>0</v>
      </c>
      <c r="J280" s="8">
        <f t="shared" si="18"/>
        <v>0</v>
      </c>
      <c r="K280" s="6"/>
    </row>
    <row r="281" spans="2:11" ht="15.75">
      <c r="B281" s="38"/>
      <c r="C281" s="30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38"/>
      <c r="C282" s="30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38"/>
      <c r="C283" s="30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55" t="s">
        <v>3</v>
      </c>
      <c r="C284" s="32" t="s">
        <v>7</v>
      </c>
      <c r="D284" s="11" t="s">
        <v>28</v>
      </c>
      <c r="E284" s="8">
        <f>E285+E286+E287+E288+E289</f>
        <v>10401.8</v>
      </c>
      <c r="F284" s="8">
        <f>SUM(F285:F286)</f>
        <v>0</v>
      </c>
      <c r="G284" s="8">
        <f>G285+G286+G287+G288+G289</f>
        <v>0</v>
      </c>
      <c r="H284" s="8">
        <f>H285+H286+H287+H288+H289</f>
        <v>0</v>
      </c>
      <c r="I284" s="8">
        <f>I285+I286+I287+I288+I289</f>
        <v>0</v>
      </c>
      <c r="J284" s="8">
        <f t="shared" si="18"/>
        <v>10401.8</v>
      </c>
      <c r="K284" s="6"/>
    </row>
    <row r="285" spans="2:11" ht="15.75">
      <c r="B285" s="56"/>
      <c r="C285" s="33"/>
      <c r="D285" s="11" t="s">
        <v>29</v>
      </c>
      <c r="E285" s="8">
        <v>3411.9</v>
      </c>
      <c r="F285" s="8">
        <v>0</v>
      </c>
      <c r="G285" s="8">
        <v>0</v>
      </c>
      <c r="H285" s="8">
        <v>0</v>
      </c>
      <c r="I285" s="8">
        <v>0</v>
      </c>
      <c r="J285" s="8">
        <f t="shared" si="18"/>
        <v>3411.9</v>
      </c>
      <c r="K285" s="6"/>
    </row>
    <row r="286" spans="2:11" ht="15.75">
      <c r="B286" s="56"/>
      <c r="C286" s="33"/>
      <c r="D286" s="11" t="s">
        <v>30</v>
      </c>
      <c r="E286" s="8">
        <v>6989.9</v>
      </c>
      <c r="F286" s="8">
        <v>0</v>
      </c>
      <c r="G286" s="8">
        <v>0</v>
      </c>
      <c r="H286" s="8">
        <v>0</v>
      </c>
      <c r="I286" s="8">
        <v>0</v>
      </c>
      <c r="J286" s="8">
        <f t="shared" si="18"/>
        <v>6989.9</v>
      </c>
      <c r="K286" s="6"/>
    </row>
    <row r="287" spans="2:11" ht="15.75">
      <c r="B287" s="56"/>
      <c r="C287" s="33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56"/>
      <c r="C288" s="33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57"/>
      <c r="C289" s="34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35" t="s">
        <v>69</v>
      </c>
      <c r="C290" s="30" t="s">
        <v>68</v>
      </c>
      <c r="D290" s="11" t="s">
        <v>28</v>
      </c>
      <c r="E290" s="8"/>
      <c r="F290" s="8">
        <f>F291+F292+F293+F294+F295</f>
        <v>0</v>
      </c>
      <c r="G290" s="8">
        <f>G291+G292+G293+G294+G295</f>
        <v>0</v>
      </c>
      <c r="H290" s="8">
        <f>H291+H292+H293+H294+H295</f>
        <v>0</v>
      </c>
      <c r="I290" s="8">
        <f>I291+I292+I293+I294+I295</f>
        <v>0</v>
      </c>
      <c r="J290" s="8">
        <f t="shared" si="18"/>
        <v>0</v>
      </c>
      <c r="K290" s="6"/>
    </row>
    <row r="291" spans="2:11" ht="15.75">
      <c r="B291" s="53"/>
      <c r="C291" s="30"/>
      <c r="D291" s="11" t="s">
        <v>29</v>
      </c>
      <c r="E291" s="8"/>
      <c r="F291" s="8">
        <v>0</v>
      </c>
      <c r="G291" s="8">
        <v>0</v>
      </c>
      <c r="H291" s="8">
        <v>0</v>
      </c>
      <c r="I291" s="8">
        <v>0</v>
      </c>
      <c r="J291" s="8">
        <f t="shared" si="18"/>
        <v>0</v>
      </c>
      <c r="K291" s="6"/>
    </row>
    <row r="292" spans="2:11" ht="15.75">
      <c r="B292" s="53"/>
      <c r="C292" s="30"/>
      <c r="D292" s="11" t="s">
        <v>30</v>
      </c>
      <c r="E292" s="8"/>
      <c r="F292" s="8">
        <v>0</v>
      </c>
      <c r="G292" s="8">
        <v>0</v>
      </c>
      <c r="H292" s="8">
        <v>0</v>
      </c>
      <c r="I292" s="8">
        <v>0</v>
      </c>
      <c r="J292" s="8">
        <f t="shared" si="18"/>
        <v>0</v>
      </c>
      <c r="K292" s="6"/>
    </row>
    <row r="293" spans="2:11" ht="15.75">
      <c r="B293" s="53"/>
      <c r="C293" s="30"/>
      <c r="D293" s="11" t="s">
        <v>31</v>
      </c>
      <c r="E293" s="8"/>
      <c r="F293" s="8"/>
      <c r="G293" s="8"/>
      <c r="H293" s="8"/>
      <c r="I293" s="8"/>
      <c r="J293" s="8">
        <f t="shared" si="18"/>
        <v>0</v>
      </c>
      <c r="K293" s="6"/>
    </row>
    <row r="294" spans="2:11" ht="15.75">
      <c r="B294" s="53"/>
      <c r="C294" s="30"/>
      <c r="D294" s="11" t="s">
        <v>32</v>
      </c>
      <c r="E294" s="8"/>
      <c r="F294" s="8"/>
      <c r="G294" s="8"/>
      <c r="H294" s="8"/>
      <c r="I294" s="8"/>
      <c r="J294" s="8">
        <f t="shared" si="18"/>
        <v>0</v>
      </c>
      <c r="K294" s="6"/>
    </row>
    <row r="295" spans="2:11" ht="15.75">
      <c r="B295" s="54"/>
      <c r="C295" s="30"/>
      <c r="D295" s="12" t="s">
        <v>33</v>
      </c>
      <c r="E295" s="8"/>
      <c r="F295" s="8"/>
      <c r="G295" s="8"/>
      <c r="H295" s="8"/>
      <c r="I295" s="8"/>
      <c r="J295" s="8">
        <f t="shared" si="18"/>
        <v>0</v>
      </c>
      <c r="K295" s="6"/>
    </row>
    <row r="296" spans="2:11" ht="15.75">
      <c r="B296" s="35" t="s">
        <v>70</v>
      </c>
      <c r="C296" s="30" t="s">
        <v>68</v>
      </c>
      <c r="D296" s="11" t="s">
        <v>28</v>
      </c>
      <c r="E296" s="8"/>
      <c r="F296" s="8"/>
      <c r="G296" s="8"/>
      <c r="H296" s="8"/>
      <c r="I296" s="8"/>
      <c r="J296" s="8">
        <f t="shared" si="18"/>
        <v>0</v>
      </c>
      <c r="K296" s="6"/>
    </row>
    <row r="297" spans="2:11" ht="15.75">
      <c r="B297" s="53"/>
      <c r="C297" s="30"/>
      <c r="D297" s="11" t="s">
        <v>29</v>
      </c>
      <c r="E297" s="8"/>
      <c r="F297" s="8"/>
      <c r="G297" s="8"/>
      <c r="H297" s="8"/>
      <c r="I297" s="8"/>
      <c r="J297" s="8">
        <f t="shared" si="18"/>
        <v>0</v>
      </c>
      <c r="K297" s="6"/>
    </row>
    <row r="298" spans="2:11" ht="15.75">
      <c r="B298" s="53"/>
      <c r="C298" s="30"/>
      <c r="D298" s="11" t="s">
        <v>30</v>
      </c>
      <c r="E298" s="8"/>
      <c r="F298" s="8"/>
      <c r="G298" s="8"/>
      <c r="H298" s="8"/>
      <c r="I298" s="8"/>
      <c r="J298" s="8">
        <f t="shared" si="18"/>
        <v>0</v>
      </c>
      <c r="K298" s="6"/>
    </row>
    <row r="299" spans="2:11" ht="15.75">
      <c r="B299" s="53"/>
      <c r="C299" s="30"/>
      <c r="D299" s="11" t="s">
        <v>31</v>
      </c>
      <c r="E299" s="8"/>
      <c r="F299" s="8"/>
      <c r="G299" s="8"/>
      <c r="H299" s="8"/>
      <c r="I299" s="8"/>
      <c r="J299" s="8">
        <f t="shared" si="18"/>
        <v>0</v>
      </c>
      <c r="K299" s="6"/>
    </row>
    <row r="300" spans="2:11" ht="15.75">
      <c r="B300" s="53"/>
      <c r="C300" s="30"/>
      <c r="D300" s="11" t="s">
        <v>32</v>
      </c>
      <c r="E300" s="8"/>
      <c r="F300" s="8"/>
      <c r="G300" s="8"/>
      <c r="H300" s="8"/>
      <c r="I300" s="8"/>
      <c r="J300" s="8">
        <f t="shared" si="18"/>
        <v>0</v>
      </c>
      <c r="K300" s="6"/>
    </row>
    <row r="301" spans="2:11" ht="15.75">
      <c r="B301" s="54"/>
      <c r="C301" s="30"/>
      <c r="D301" s="12" t="s">
        <v>33</v>
      </c>
      <c r="E301" s="8"/>
      <c r="F301" s="8"/>
      <c r="G301" s="8"/>
      <c r="H301" s="8"/>
      <c r="I301" s="8"/>
      <c r="J301" s="8">
        <f t="shared" si="18"/>
        <v>0</v>
      </c>
      <c r="K301" s="6"/>
    </row>
    <row r="302" spans="2:11" ht="15.75">
      <c r="B302" s="27" t="s">
        <v>71</v>
      </c>
      <c r="C302" s="32" t="s">
        <v>7</v>
      </c>
      <c r="D302" s="18" t="s">
        <v>28</v>
      </c>
      <c r="E302" s="5">
        <f>E303+E304+E305+E306+E307</f>
        <v>319.7</v>
      </c>
      <c r="F302" s="5">
        <f>F303+F304+F305+F306+F307</f>
        <v>0</v>
      </c>
      <c r="G302" s="5">
        <f>G303+G304+G305+G306+G307</f>
        <v>0</v>
      </c>
      <c r="H302" s="5">
        <f>H303+H304+H305+H306+H307</f>
        <v>0</v>
      </c>
      <c r="I302" s="5">
        <f>I303+I304+I305+I306+I307</f>
        <v>0</v>
      </c>
      <c r="J302" s="5">
        <f t="shared" si="18"/>
        <v>319.7</v>
      </c>
      <c r="K302" s="6"/>
    </row>
    <row r="303" spans="2:11" ht="15.75">
      <c r="B303" s="28"/>
      <c r="C303" s="33"/>
      <c r="D303" s="18" t="s">
        <v>29</v>
      </c>
      <c r="E303" s="5">
        <f>E309+E315+E321</f>
        <v>319.7</v>
      </c>
      <c r="F303" s="5">
        <f>F309+F315+F321</f>
        <v>0</v>
      </c>
      <c r="G303" s="5">
        <f>G309+G315+G321</f>
        <v>0</v>
      </c>
      <c r="H303" s="5">
        <f>H309+H315+H321</f>
        <v>0</v>
      </c>
      <c r="I303" s="5">
        <f>I309+I315+I321</f>
        <v>0</v>
      </c>
      <c r="J303" s="5">
        <f t="shared" si="18"/>
        <v>319.7</v>
      </c>
      <c r="K303" s="6"/>
    </row>
    <row r="304" spans="2:11" ht="15.75">
      <c r="B304" s="28"/>
      <c r="C304" s="33"/>
      <c r="D304" s="11" t="s">
        <v>30</v>
      </c>
      <c r="E304" s="8">
        <f aca="true" t="shared" si="19" ref="E304:I307">E310+E316+E322</f>
        <v>0</v>
      </c>
      <c r="F304" s="8">
        <f t="shared" si="19"/>
        <v>0</v>
      </c>
      <c r="G304" s="8">
        <f t="shared" si="19"/>
        <v>0</v>
      </c>
      <c r="H304" s="8">
        <f t="shared" si="19"/>
        <v>0</v>
      </c>
      <c r="I304" s="8">
        <f t="shared" si="19"/>
        <v>0</v>
      </c>
      <c r="J304" s="8">
        <f t="shared" si="18"/>
        <v>0</v>
      </c>
      <c r="K304" s="6"/>
    </row>
    <row r="305" spans="2:11" ht="15.75">
      <c r="B305" s="28"/>
      <c r="C305" s="33"/>
      <c r="D305" s="11" t="s">
        <v>31</v>
      </c>
      <c r="E305" s="8">
        <f t="shared" si="19"/>
        <v>0</v>
      </c>
      <c r="F305" s="8">
        <f t="shared" si="19"/>
        <v>0</v>
      </c>
      <c r="G305" s="8">
        <f t="shared" si="19"/>
        <v>0</v>
      </c>
      <c r="H305" s="8">
        <f t="shared" si="19"/>
        <v>0</v>
      </c>
      <c r="I305" s="8">
        <f t="shared" si="19"/>
        <v>0</v>
      </c>
      <c r="J305" s="8">
        <f t="shared" si="18"/>
        <v>0</v>
      </c>
      <c r="K305" s="6"/>
    </row>
    <row r="306" spans="2:11" ht="15.75">
      <c r="B306" s="28"/>
      <c r="C306" s="33"/>
      <c r="D306" s="11" t="s">
        <v>32</v>
      </c>
      <c r="E306" s="8">
        <f t="shared" si="19"/>
        <v>0</v>
      </c>
      <c r="F306" s="8">
        <f t="shared" si="19"/>
        <v>0</v>
      </c>
      <c r="G306" s="8">
        <f t="shared" si="19"/>
        <v>0</v>
      </c>
      <c r="H306" s="8">
        <f t="shared" si="19"/>
        <v>0</v>
      </c>
      <c r="I306" s="8">
        <f t="shared" si="19"/>
        <v>0</v>
      </c>
      <c r="J306" s="8">
        <f t="shared" si="18"/>
        <v>0</v>
      </c>
      <c r="K306" s="6"/>
    </row>
    <row r="307" spans="2:11" ht="15.75">
      <c r="B307" s="29"/>
      <c r="C307" s="34"/>
      <c r="D307" s="11" t="s">
        <v>33</v>
      </c>
      <c r="E307" s="8">
        <f t="shared" si="19"/>
        <v>0</v>
      </c>
      <c r="F307" s="8">
        <f t="shared" si="19"/>
        <v>0</v>
      </c>
      <c r="G307" s="8">
        <f t="shared" si="19"/>
        <v>0</v>
      </c>
      <c r="H307" s="8">
        <f t="shared" si="19"/>
        <v>0</v>
      </c>
      <c r="I307" s="8">
        <f t="shared" si="19"/>
        <v>0</v>
      </c>
      <c r="J307" s="8">
        <f t="shared" si="18"/>
        <v>0</v>
      </c>
      <c r="K307" s="6"/>
    </row>
    <row r="308" spans="2:11" ht="15.75">
      <c r="B308" s="27" t="s">
        <v>72</v>
      </c>
      <c r="C308" s="32" t="s">
        <v>7</v>
      </c>
      <c r="D308" s="11" t="s">
        <v>28</v>
      </c>
      <c r="E308" s="8">
        <f>E309+E310+E311+E312</f>
        <v>0</v>
      </c>
      <c r="F308" s="8">
        <f>F309+F310+F311+F312</f>
        <v>0</v>
      </c>
      <c r="G308" s="8">
        <f>G309</f>
        <v>0</v>
      </c>
      <c r="H308" s="8">
        <f>H309</f>
        <v>0</v>
      </c>
      <c r="I308" s="8">
        <f>I309</f>
        <v>0</v>
      </c>
      <c r="J308" s="8">
        <f>I308+H308+G308+F308+E308</f>
        <v>0</v>
      </c>
      <c r="K308" s="6"/>
    </row>
    <row r="309" spans="2:11" ht="15.75">
      <c r="B309" s="28"/>
      <c r="C309" s="33"/>
      <c r="D309" s="11" t="s">
        <v>29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f>I309+H309+G309+F309+E309</f>
        <v>0</v>
      </c>
      <c r="K309" s="6"/>
    </row>
    <row r="310" spans="2:11" ht="15.75">
      <c r="B310" s="28"/>
      <c r="C310" s="33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28"/>
      <c r="C311" s="33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28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7" t="s">
        <v>73</v>
      </c>
      <c r="C314" s="32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</f>
        <v>0</v>
      </c>
      <c r="H314" s="8">
        <f>H315+H316+H317+H318</f>
        <v>0</v>
      </c>
      <c r="I314" s="8">
        <f>I315+I316+I317+I318</f>
        <v>0</v>
      </c>
      <c r="J314" s="8">
        <f>I314+H314+G314+F314+E314</f>
        <v>0</v>
      </c>
      <c r="K314" s="6"/>
    </row>
    <row r="315" spans="2:11" ht="15.75">
      <c r="B315" s="28"/>
      <c r="C315" s="33"/>
      <c r="D315" s="11" t="s">
        <v>29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f>I315+H315+G315+F315+E315</f>
        <v>0</v>
      </c>
      <c r="K315" s="6"/>
    </row>
    <row r="316" spans="2:11" ht="15.75">
      <c r="B316" s="28"/>
      <c r="C316" s="3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28"/>
      <c r="C317" s="3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28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29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7" t="s">
        <v>74</v>
      </c>
      <c r="C320" s="32" t="s">
        <v>7</v>
      </c>
      <c r="D320" s="11" t="s">
        <v>28</v>
      </c>
      <c r="E320" s="8">
        <f aca="true" t="shared" si="20" ref="E320:J320">E321+E322+E323+E324</f>
        <v>319.7</v>
      </c>
      <c r="F320" s="8">
        <f t="shared" si="20"/>
        <v>0</v>
      </c>
      <c r="G320" s="8">
        <f t="shared" si="20"/>
        <v>0</v>
      </c>
      <c r="H320" s="8">
        <f t="shared" si="20"/>
        <v>0</v>
      </c>
      <c r="I320" s="8">
        <f t="shared" si="20"/>
        <v>0</v>
      </c>
      <c r="J320" s="8">
        <f t="shared" si="20"/>
        <v>319.7</v>
      </c>
      <c r="K320" s="6"/>
    </row>
    <row r="321" spans="2:11" ht="15.75">
      <c r="B321" s="28"/>
      <c r="C321" s="33"/>
      <c r="D321" s="11" t="s">
        <v>29</v>
      </c>
      <c r="E321" s="8">
        <v>319.7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319.7</v>
      </c>
      <c r="K321" s="6"/>
    </row>
    <row r="322" spans="2:11" ht="15.75">
      <c r="B322" s="28"/>
      <c r="C322" s="33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28"/>
      <c r="C323" s="33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28"/>
      <c r="C324" s="33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29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27" t="s">
        <v>75</v>
      </c>
      <c r="C326" s="32" t="s">
        <v>7</v>
      </c>
      <c r="D326" s="11" t="s">
        <v>28</v>
      </c>
      <c r="E326" s="8">
        <f>E327+E328+E329+E330</f>
        <v>518.3000000000001</v>
      </c>
      <c r="F326" s="8">
        <f>F327+F328+F329+F330</f>
        <v>263.6</v>
      </c>
      <c r="G326" s="8">
        <f>G327+G328+G329+G330</f>
        <v>5366.8</v>
      </c>
      <c r="H326" s="8">
        <f>H327+H328+H329+H330</f>
        <v>0</v>
      </c>
      <c r="I326" s="8">
        <f>I327+I328+I329+I330</f>
        <v>14834.3</v>
      </c>
      <c r="J326" s="8">
        <f>I326+H326+G326+F326+E326</f>
        <v>20982.999999999996</v>
      </c>
      <c r="K326" s="6"/>
    </row>
    <row r="327" spans="2:11" ht="15.75">
      <c r="B327" s="28"/>
      <c r="C327" s="33"/>
      <c r="D327" s="11" t="s">
        <v>29</v>
      </c>
      <c r="E327" s="8">
        <v>378.8</v>
      </c>
      <c r="F327" s="8">
        <v>263.6</v>
      </c>
      <c r="G327" s="8">
        <v>385.5</v>
      </c>
      <c r="H327" s="8">
        <v>0</v>
      </c>
      <c r="I327" s="8">
        <f>I333+I339</f>
        <v>1722.9</v>
      </c>
      <c r="J327" s="8">
        <f>I327+H327+G327+F327+E327</f>
        <v>2750.8</v>
      </c>
      <c r="K327" s="6"/>
    </row>
    <row r="328" spans="2:11" ht="15.75">
      <c r="B328" s="28"/>
      <c r="C328" s="33"/>
      <c r="D328" s="11" t="s">
        <v>30</v>
      </c>
      <c r="E328" s="13">
        <v>124.4</v>
      </c>
      <c r="F328" s="13">
        <v>0</v>
      </c>
      <c r="G328" s="13">
        <v>4981.3</v>
      </c>
      <c r="H328" s="13"/>
      <c r="I328" s="13">
        <f>I340</f>
        <v>13111.4</v>
      </c>
      <c r="J328" s="8">
        <f aca="true" t="shared" si="21" ref="J328:J343">I328+H328+G328+F328+E328</f>
        <v>18217.100000000002</v>
      </c>
      <c r="K328" s="19"/>
    </row>
    <row r="329" spans="2:11" ht="15.75">
      <c r="B329" s="28"/>
      <c r="C329" s="33"/>
      <c r="D329" s="11" t="s">
        <v>31</v>
      </c>
      <c r="E329" s="13">
        <v>15.1</v>
      </c>
      <c r="F329" s="13"/>
      <c r="G329" s="13">
        <v>0</v>
      </c>
      <c r="H329" s="13"/>
      <c r="I329" s="13"/>
      <c r="J329" s="8">
        <f t="shared" si="21"/>
        <v>15.1</v>
      </c>
      <c r="K329" s="19"/>
    </row>
    <row r="330" spans="2:11" ht="15.75">
      <c r="B330" s="28"/>
      <c r="C330" s="33"/>
      <c r="D330" s="11" t="s">
        <v>32</v>
      </c>
      <c r="E330" s="13"/>
      <c r="F330" s="13"/>
      <c r="G330" s="13"/>
      <c r="H330" s="13"/>
      <c r="I330" s="13"/>
      <c r="J330" s="8">
        <f t="shared" si="21"/>
        <v>0</v>
      </c>
      <c r="K330" s="19"/>
    </row>
    <row r="331" spans="2:11" ht="15.75">
      <c r="B331" s="29"/>
      <c r="C331" s="34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27" t="s">
        <v>76</v>
      </c>
      <c r="C332" s="32" t="s">
        <v>7</v>
      </c>
      <c r="D332" s="11" t="s">
        <v>28</v>
      </c>
      <c r="E332" s="8">
        <f>E333+E334+E335+E336+E337</f>
        <v>0</v>
      </c>
      <c r="F332" s="8">
        <f>F333+F334+F335+F336+F337</f>
        <v>263.6</v>
      </c>
      <c r="G332" s="8">
        <f>G333+G334+G335+G336+G337</f>
        <v>0</v>
      </c>
      <c r="H332" s="8">
        <f>H333+H334+H335+H336+H337</f>
        <v>0</v>
      </c>
      <c r="I332" s="8">
        <f>I333+I334+I335+I336+I337</f>
        <v>736</v>
      </c>
      <c r="J332" s="8">
        <f t="shared" si="21"/>
        <v>999.6</v>
      </c>
      <c r="K332" s="6"/>
    </row>
    <row r="333" spans="2:11" ht="15.75">
      <c r="B333" s="28"/>
      <c r="C333" s="33"/>
      <c r="D333" s="11" t="s">
        <v>29</v>
      </c>
      <c r="E333" s="8"/>
      <c r="F333" s="8">
        <v>263.6</v>
      </c>
      <c r="G333" s="8">
        <v>0</v>
      </c>
      <c r="H333" s="8">
        <v>0</v>
      </c>
      <c r="I333" s="8">
        <v>736</v>
      </c>
      <c r="J333" s="8">
        <f t="shared" si="21"/>
        <v>999.6</v>
      </c>
      <c r="K333" s="6"/>
    </row>
    <row r="334" spans="2:11" ht="15.75">
      <c r="B334" s="28"/>
      <c r="C334" s="33"/>
      <c r="D334" s="11" t="s">
        <v>30</v>
      </c>
      <c r="E334" s="8"/>
      <c r="F334" s="8"/>
      <c r="G334" s="8"/>
      <c r="H334" s="8"/>
      <c r="I334" s="8">
        <v>0</v>
      </c>
      <c r="J334" s="8">
        <f t="shared" si="21"/>
        <v>0</v>
      </c>
      <c r="K334" s="6"/>
    </row>
    <row r="335" spans="2:11" ht="15.75">
      <c r="B335" s="28"/>
      <c r="C335" s="33"/>
      <c r="D335" s="11" t="s">
        <v>31</v>
      </c>
      <c r="E335" s="8"/>
      <c r="F335" s="8"/>
      <c r="G335" s="8"/>
      <c r="H335" s="8"/>
      <c r="I335" s="8">
        <v>0</v>
      </c>
      <c r="J335" s="8">
        <f t="shared" si="21"/>
        <v>0</v>
      </c>
      <c r="K335" s="6"/>
    </row>
    <row r="336" spans="2:11" ht="15.75">
      <c r="B336" s="28"/>
      <c r="C336" s="33"/>
      <c r="D336" s="11" t="s">
        <v>32</v>
      </c>
      <c r="E336" s="8"/>
      <c r="F336" s="8"/>
      <c r="G336" s="8"/>
      <c r="H336" s="8"/>
      <c r="I336" s="8"/>
      <c r="J336" s="8">
        <f t="shared" si="21"/>
        <v>0</v>
      </c>
      <c r="K336" s="6"/>
    </row>
    <row r="337" spans="2:11" ht="15.75">
      <c r="B337" s="29"/>
      <c r="C337" s="34"/>
      <c r="D337" s="11" t="s">
        <v>33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27" t="s">
        <v>77</v>
      </c>
      <c r="C338" s="30" t="s">
        <v>39</v>
      </c>
      <c r="D338" s="11" t="s">
        <v>28</v>
      </c>
      <c r="E338" s="8">
        <f>E339+E340+E341+E342+E343</f>
        <v>0</v>
      </c>
      <c r="F338" s="8">
        <f>F339+F340+F341+F342+F343</f>
        <v>0</v>
      </c>
      <c r="G338" s="8">
        <f>G339+G340+G341+G342+G343</f>
        <v>5366.8</v>
      </c>
      <c r="H338" s="8">
        <f>H339+H340+H341+H342+H343</f>
        <v>0</v>
      </c>
      <c r="I338" s="8">
        <f>I339+I340+I341+I342+I343</f>
        <v>14098.3</v>
      </c>
      <c r="J338" s="8">
        <f t="shared" si="21"/>
        <v>19465.1</v>
      </c>
      <c r="K338" s="6"/>
    </row>
    <row r="339" spans="2:11" ht="15.75">
      <c r="B339" s="28"/>
      <c r="C339" s="30"/>
      <c r="D339" s="11" t="s">
        <v>29</v>
      </c>
      <c r="E339" s="8"/>
      <c r="F339" s="8"/>
      <c r="G339" s="8">
        <v>385.5</v>
      </c>
      <c r="H339" s="8"/>
      <c r="I339" s="8">
        <v>986.9</v>
      </c>
      <c r="J339" s="8">
        <f t="shared" si="21"/>
        <v>1372.4</v>
      </c>
      <c r="K339" s="6"/>
    </row>
    <row r="340" spans="2:11" ht="15.75">
      <c r="B340" s="28"/>
      <c r="C340" s="30"/>
      <c r="D340" s="11" t="s">
        <v>30</v>
      </c>
      <c r="E340" s="8"/>
      <c r="F340" s="8"/>
      <c r="G340" s="8">
        <v>4981.3</v>
      </c>
      <c r="H340" s="8"/>
      <c r="I340" s="8">
        <v>13111.4</v>
      </c>
      <c r="J340" s="8">
        <f t="shared" si="21"/>
        <v>18092.7</v>
      </c>
      <c r="K340" s="6"/>
    </row>
    <row r="341" spans="2:11" ht="15.75">
      <c r="B341" s="28"/>
      <c r="C341" s="30"/>
      <c r="D341" s="11" t="s">
        <v>31</v>
      </c>
      <c r="E341" s="8"/>
      <c r="F341" s="8"/>
      <c r="G341" s="8">
        <v>0</v>
      </c>
      <c r="H341" s="8"/>
      <c r="I341" s="8">
        <v>0</v>
      </c>
      <c r="J341" s="8">
        <f t="shared" si="21"/>
        <v>0</v>
      </c>
      <c r="K341" s="6"/>
    </row>
    <row r="342" spans="2:11" ht="15.75">
      <c r="B342" s="28"/>
      <c r="C342" s="30"/>
      <c r="D342" s="11" t="s">
        <v>32</v>
      </c>
      <c r="E342" s="8"/>
      <c r="F342" s="8"/>
      <c r="G342" s="8"/>
      <c r="H342" s="8"/>
      <c r="I342" s="8"/>
      <c r="J342" s="8">
        <f t="shared" si="21"/>
        <v>0</v>
      </c>
      <c r="K342" s="6"/>
    </row>
    <row r="343" spans="2:11" ht="15.75">
      <c r="B343" s="29"/>
      <c r="C343" s="30"/>
      <c r="D343" s="11" t="s">
        <v>33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41" t="s">
        <v>78</v>
      </c>
      <c r="C344" s="32" t="s">
        <v>7</v>
      </c>
      <c r="D344" s="11" t="s">
        <v>28</v>
      </c>
      <c r="E344" s="8">
        <f>E345+E346+E347+E348</f>
        <v>150</v>
      </c>
      <c r="F344" s="8">
        <f>F345+F346+F347+F348</f>
        <v>150</v>
      </c>
      <c r="G344" s="8">
        <f>G345+G346+G347+G348</f>
        <v>150</v>
      </c>
      <c r="H344" s="8">
        <f>H345+H346+H347+H348</f>
        <v>75</v>
      </c>
      <c r="I344" s="8">
        <f>I345+I346+I347+I348</f>
        <v>150</v>
      </c>
      <c r="J344" s="8">
        <f>I344+H344+G344+F344+E344</f>
        <v>675</v>
      </c>
      <c r="K344" s="6"/>
    </row>
    <row r="345" spans="2:11" ht="15.75">
      <c r="B345" s="42"/>
      <c r="C345" s="33"/>
      <c r="D345" s="11" t="s">
        <v>29</v>
      </c>
      <c r="E345" s="8">
        <v>150</v>
      </c>
      <c r="F345" s="8">
        <v>150</v>
      </c>
      <c r="G345" s="8">
        <v>150</v>
      </c>
      <c r="H345" s="8">
        <v>75</v>
      </c>
      <c r="I345" s="8">
        <v>150</v>
      </c>
      <c r="J345" s="8">
        <f>I345+H345+G345+F345+E345</f>
        <v>675</v>
      </c>
      <c r="K345" s="6"/>
    </row>
    <row r="346" spans="2:11" ht="15.75">
      <c r="B346" s="42"/>
      <c r="C346" s="33"/>
      <c r="D346" s="11" t="s">
        <v>30</v>
      </c>
      <c r="E346" s="8"/>
      <c r="F346" s="8"/>
      <c r="G346" s="8"/>
      <c r="H346" s="8"/>
      <c r="I346" s="8"/>
      <c r="J346" s="8"/>
      <c r="K346" s="6"/>
    </row>
    <row r="347" spans="2:11" ht="15.75">
      <c r="B347" s="42"/>
      <c r="C347" s="33"/>
      <c r="D347" s="11" t="s">
        <v>31</v>
      </c>
      <c r="E347" s="8"/>
      <c r="F347" s="8"/>
      <c r="G347" s="8"/>
      <c r="H347" s="8"/>
      <c r="I347" s="8"/>
      <c r="J347" s="8"/>
      <c r="K347" s="6"/>
    </row>
    <row r="348" spans="2:11" ht="15.75">
      <c r="B348" s="42"/>
      <c r="C348" s="33"/>
      <c r="D348" s="11" t="s">
        <v>32</v>
      </c>
      <c r="E348" s="8"/>
      <c r="F348" s="8"/>
      <c r="G348" s="8"/>
      <c r="H348" s="8"/>
      <c r="I348" s="8"/>
      <c r="J348" s="8"/>
      <c r="K348" s="6"/>
    </row>
    <row r="349" spans="2:11" ht="15.75">
      <c r="B349" s="43"/>
      <c r="C349" s="34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27" t="s">
        <v>79</v>
      </c>
      <c r="C350" s="32" t="s">
        <v>7</v>
      </c>
      <c r="D350" s="11" t="s">
        <v>28</v>
      </c>
      <c r="E350" s="8">
        <f>E351+E352+E353+E354</f>
        <v>265.1</v>
      </c>
      <c r="F350" s="8">
        <f>F351+F352+F353+F354</f>
        <v>120</v>
      </c>
      <c r="G350" s="8">
        <f>G351+G352+G353+G354</f>
        <v>0</v>
      </c>
      <c r="H350" s="8">
        <f>H351+H352+H353+H354</f>
        <v>0</v>
      </c>
      <c r="I350" s="8">
        <f>I351+I352+I353+I354</f>
        <v>0</v>
      </c>
      <c r="J350" s="8">
        <f>I350+H350+G350+F350+E350</f>
        <v>385.1</v>
      </c>
      <c r="K350" s="6"/>
    </row>
    <row r="351" spans="2:11" ht="15.75">
      <c r="B351" s="28"/>
      <c r="C351" s="33"/>
      <c r="D351" s="11" t="s">
        <v>29</v>
      </c>
      <c r="E351" s="8">
        <v>265.1</v>
      </c>
      <c r="F351" s="8">
        <v>120</v>
      </c>
      <c r="G351" s="8">
        <v>0</v>
      </c>
      <c r="H351" s="8">
        <v>0</v>
      </c>
      <c r="I351" s="8">
        <v>0</v>
      </c>
      <c r="J351" s="8">
        <f>I351+H351+G351+F351+E351</f>
        <v>385.1</v>
      </c>
      <c r="K351" s="6"/>
    </row>
    <row r="352" spans="2:11" ht="15.75">
      <c r="B352" s="28"/>
      <c r="C352" s="33"/>
      <c r="D352" s="11" t="s">
        <v>30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f>I352+H352+G352+F352+E352</f>
        <v>0</v>
      </c>
      <c r="K352" s="6"/>
    </row>
    <row r="353" spans="2:11" ht="15.75">
      <c r="B353" s="28"/>
      <c r="C353" s="33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28"/>
      <c r="C354" s="33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29"/>
      <c r="C355" s="34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27" t="s">
        <v>80</v>
      </c>
      <c r="C356" s="32" t="s">
        <v>7</v>
      </c>
      <c r="D356" s="11" t="s">
        <v>28</v>
      </c>
      <c r="E356" s="8">
        <f>E357+E358+E359+E360</f>
        <v>459.8</v>
      </c>
      <c r="F356" s="8">
        <f>F357+F358+F359+F360</f>
        <v>243.7</v>
      </c>
      <c r="G356" s="8">
        <f>G357+G358+G359+G360</f>
        <v>238.6</v>
      </c>
      <c r="H356" s="8">
        <f>H357+H358+H359+H360</f>
        <v>379.2</v>
      </c>
      <c r="I356" s="8">
        <f>I357+I358+I359+I360</f>
        <v>429.2</v>
      </c>
      <c r="J356" s="8">
        <f>I356+H356+G356+F356+E356</f>
        <v>1750.5</v>
      </c>
      <c r="K356" s="6"/>
    </row>
    <row r="357" spans="2:11" ht="15.75">
      <c r="B357" s="28"/>
      <c r="C357" s="33"/>
      <c r="D357" s="11" t="s">
        <v>29</v>
      </c>
      <c r="E357" s="8">
        <v>459.8</v>
      </c>
      <c r="F357" s="8">
        <v>243.7</v>
      </c>
      <c r="G357" s="8">
        <v>238.6</v>
      </c>
      <c r="H357" s="8">
        <v>379.2</v>
      </c>
      <c r="I357" s="8">
        <v>429.2</v>
      </c>
      <c r="J357" s="8">
        <f>I357+H357+G357+F357+E357</f>
        <v>1750.5</v>
      </c>
      <c r="K357" s="6"/>
    </row>
    <row r="358" spans="2:11" ht="15.75">
      <c r="B358" s="28"/>
      <c r="C358" s="3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28"/>
      <c r="C359" s="3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28"/>
      <c r="C360" s="33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29"/>
      <c r="C361" s="34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1" ht="15.75">
      <c r="B362" s="41" t="s">
        <v>81</v>
      </c>
      <c r="C362" s="32" t="s">
        <v>7</v>
      </c>
      <c r="D362" s="11" t="s">
        <v>28</v>
      </c>
      <c r="E362" s="8">
        <f>E363+E364+E365+E366</f>
        <v>0</v>
      </c>
      <c r="F362" s="8">
        <f>F363+F364+F365+F366</f>
        <v>0</v>
      </c>
      <c r="G362" s="8">
        <v>30</v>
      </c>
      <c r="H362" s="8">
        <f>H363+H364+H365+H366</f>
        <v>120</v>
      </c>
      <c r="I362" s="8">
        <f>I363+I364+I365+I366</f>
        <v>120</v>
      </c>
      <c r="J362" s="8">
        <f>I362+H362+G362+F362+E362</f>
        <v>270</v>
      </c>
      <c r="K362" s="6"/>
    </row>
    <row r="363" spans="2:11" ht="15.75">
      <c r="B363" s="42"/>
      <c r="C363" s="33"/>
      <c r="D363" s="11" t="s">
        <v>29</v>
      </c>
      <c r="E363" s="8">
        <v>0</v>
      </c>
      <c r="F363" s="8">
        <v>0</v>
      </c>
      <c r="G363" s="8">
        <v>30</v>
      </c>
      <c r="H363" s="8">
        <v>120</v>
      </c>
      <c r="I363" s="8">
        <v>120</v>
      </c>
      <c r="J363" s="8">
        <f>I363+H363+G363+F363+E363</f>
        <v>270</v>
      </c>
      <c r="K363" s="6"/>
    </row>
    <row r="364" spans="2:11" ht="15.75">
      <c r="B364" s="42"/>
      <c r="C364" s="3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42"/>
      <c r="C365" s="3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42"/>
      <c r="C366" s="33"/>
      <c r="D366" s="11" t="s">
        <v>32</v>
      </c>
      <c r="E366" s="8"/>
      <c r="F366" s="8"/>
      <c r="G366" s="8"/>
      <c r="H366" s="8"/>
      <c r="I366" s="8"/>
      <c r="J366" s="8">
        <v>0</v>
      </c>
      <c r="K366" s="6"/>
    </row>
    <row r="367" spans="2:11" ht="15.75">
      <c r="B367" s="43"/>
      <c r="C367" s="34"/>
      <c r="D367" s="11" t="s">
        <v>33</v>
      </c>
      <c r="E367" s="8"/>
      <c r="F367" s="8"/>
      <c r="G367" s="8"/>
      <c r="H367" s="8"/>
      <c r="I367" s="8"/>
      <c r="J367" s="8"/>
      <c r="K367" s="6"/>
    </row>
    <row r="368" spans="2:11" ht="15.75">
      <c r="B368" s="41" t="s">
        <v>82</v>
      </c>
      <c r="C368" s="32" t="s">
        <v>7</v>
      </c>
      <c r="D368" s="11" t="s">
        <v>28</v>
      </c>
      <c r="E368" s="8">
        <f>E369+E370+E371+E372</f>
        <v>0</v>
      </c>
      <c r="F368" s="8">
        <f>F369+F370+F371+F372</f>
        <v>0</v>
      </c>
      <c r="G368" s="8">
        <f>G369+G370+G371+G372</f>
        <v>30</v>
      </c>
      <c r="H368" s="8">
        <f>H369+H370+H371+H372</f>
        <v>100</v>
      </c>
      <c r="I368" s="8">
        <f>I369+I370+I371+I372</f>
        <v>100</v>
      </c>
      <c r="J368" s="8">
        <f>I368+H368+G368+F368+E368</f>
        <v>230</v>
      </c>
      <c r="K368" s="6"/>
    </row>
    <row r="369" spans="2:11" ht="15.75">
      <c r="B369" s="42"/>
      <c r="C369" s="33"/>
      <c r="D369" s="11" t="s">
        <v>29</v>
      </c>
      <c r="E369" s="8">
        <v>0</v>
      </c>
      <c r="F369" s="8">
        <v>0</v>
      </c>
      <c r="G369" s="8">
        <v>30</v>
      </c>
      <c r="H369" s="8">
        <v>100</v>
      </c>
      <c r="I369" s="8">
        <v>100</v>
      </c>
      <c r="J369" s="8">
        <f>I369+H369+G369+F369+E369</f>
        <v>230</v>
      </c>
      <c r="K369" s="6"/>
    </row>
    <row r="370" spans="2:11" ht="15.75">
      <c r="B370" s="42"/>
      <c r="C370" s="33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42"/>
      <c r="C371" s="33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42"/>
      <c r="C372" s="33"/>
      <c r="D372" s="11" t="s">
        <v>32</v>
      </c>
      <c r="E372" s="8"/>
      <c r="F372" s="8"/>
      <c r="G372" s="8"/>
      <c r="H372" s="8"/>
      <c r="I372" s="8"/>
      <c r="J372" s="8">
        <v>0</v>
      </c>
      <c r="K372" s="6"/>
    </row>
    <row r="373" spans="2:11" ht="15.75">
      <c r="B373" s="43"/>
      <c r="C373" s="34"/>
      <c r="D373" s="11" t="s">
        <v>33</v>
      </c>
      <c r="E373" s="8"/>
      <c r="F373" s="8"/>
      <c r="G373" s="8"/>
      <c r="H373" s="8"/>
      <c r="I373" s="8"/>
      <c r="J373" s="8"/>
      <c r="K373" s="6"/>
    </row>
    <row r="374" spans="2:13" ht="15.75">
      <c r="B374" s="51" t="s">
        <v>83</v>
      </c>
      <c r="C374" s="40" t="s">
        <v>22</v>
      </c>
      <c r="D374" s="11" t="s">
        <v>28</v>
      </c>
      <c r="E374" s="5">
        <f aca="true" t="shared" si="22" ref="E374:I385">E380</f>
        <v>393.3</v>
      </c>
      <c r="F374" s="5">
        <f t="shared" si="22"/>
        <v>435.8</v>
      </c>
      <c r="G374" s="5">
        <f t="shared" si="22"/>
        <v>447.5</v>
      </c>
      <c r="H374" s="5">
        <f t="shared" si="22"/>
        <v>447.5</v>
      </c>
      <c r="I374" s="5">
        <f t="shared" si="22"/>
        <v>249.6</v>
      </c>
      <c r="J374" s="5">
        <f aca="true" t="shared" si="23" ref="J374:J427">SUM(E374:I374)</f>
        <v>1973.6999999999998</v>
      </c>
      <c r="K374" s="6"/>
      <c r="L374" s="52"/>
      <c r="M374" s="44"/>
    </row>
    <row r="375" spans="2:13" ht="15.75">
      <c r="B375" s="51"/>
      <c r="C375" s="40"/>
      <c r="D375" s="11" t="s">
        <v>29</v>
      </c>
      <c r="E375" s="5">
        <f t="shared" si="22"/>
        <v>383.3</v>
      </c>
      <c r="F375" s="5">
        <f t="shared" si="22"/>
        <v>435.8</v>
      </c>
      <c r="G375" s="5">
        <f t="shared" si="22"/>
        <v>447.5</v>
      </c>
      <c r="H375" s="5">
        <f t="shared" si="22"/>
        <v>447.5</v>
      </c>
      <c r="I375" s="5">
        <f t="shared" si="22"/>
        <v>249.6</v>
      </c>
      <c r="J375" s="5">
        <f t="shared" si="23"/>
        <v>1963.6999999999998</v>
      </c>
      <c r="K375" s="6"/>
      <c r="L375" s="52"/>
      <c r="M375" s="44"/>
    </row>
    <row r="376" spans="2:13" ht="15.75">
      <c r="B376" s="51"/>
      <c r="C376" s="40"/>
      <c r="D376" s="11" t="s">
        <v>30</v>
      </c>
      <c r="E376" s="5">
        <f t="shared" si="22"/>
        <v>0</v>
      </c>
      <c r="F376" s="5">
        <f t="shared" si="22"/>
        <v>0</v>
      </c>
      <c r="G376" s="5">
        <f t="shared" si="22"/>
        <v>0</v>
      </c>
      <c r="H376" s="5">
        <f t="shared" si="22"/>
        <v>0</v>
      </c>
      <c r="I376" s="5">
        <f t="shared" si="22"/>
        <v>0</v>
      </c>
      <c r="J376" s="5">
        <f t="shared" si="23"/>
        <v>0</v>
      </c>
      <c r="K376" s="6"/>
      <c r="L376" s="52"/>
      <c r="M376" s="44"/>
    </row>
    <row r="377" spans="2:13" ht="15.75">
      <c r="B377" s="51"/>
      <c r="C377" s="40"/>
      <c r="D377" s="11" t="s">
        <v>31</v>
      </c>
      <c r="E377" s="5">
        <f t="shared" si="22"/>
        <v>0</v>
      </c>
      <c r="F377" s="5">
        <f t="shared" si="22"/>
        <v>0</v>
      </c>
      <c r="G377" s="5">
        <f t="shared" si="22"/>
        <v>0</v>
      </c>
      <c r="H377" s="5">
        <f t="shared" si="22"/>
        <v>0</v>
      </c>
      <c r="I377" s="5">
        <f t="shared" si="22"/>
        <v>0</v>
      </c>
      <c r="J377" s="5">
        <f t="shared" si="23"/>
        <v>0</v>
      </c>
      <c r="K377" s="6"/>
      <c r="L377" s="52"/>
      <c r="M377" s="44"/>
    </row>
    <row r="378" spans="2:13" ht="15.75">
      <c r="B378" s="51"/>
      <c r="C378" s="40"/>
      <c r="D378" s="11" t="s">
        <v>32</v>
      </c>
      <c r="E378" s="5">
        <f t="shared" si="22"/>
        <v>0</v>
      </c>
      <c r="F378" s="5">
        <f t="shared" si="22"/>
        <v>0</v>
      </c>
      <c r="G378" s="5">
        <f t="shared" si="22"/>
        <v>0</v>
      </c>
      <c r="H378" s="5">
        <f t="shared" si="22"/>
        <v>0</v>
      </c>
      <c r="I378" s="5">
        <f t="shared" si="22"/>
        <v>0</v>
      </c>
      <c r="J378" s="5">
        <f t="shared" si="23"/>
        <v>0</v>
      </c>
      <c r="K378" s="6"/>
      <c r="L378" s="52"/>
      <c r="M378" s="44"/>
    </row>
    <row r="379" spans="2:13" ht="15.75">
      <c r="B379" s="51"/>
      <c r="C379" s="40"/>
      <c r="D379" s="12" t="s">
        <v>33</v>
      </c>
      <c r="E379" s="5">
        <f t="shared" si="22"/>
        <v>0</v>
      </c>
      <c r="F379" s="5">
        <f t="shared" si="22"/>
        <v>0</v>
      </c>
      <c r="G379" s="5">
        <f t="shared" si="22"/>
        <v>0</v>
      </c>
      <c r="H379" s="5">
        <f t="shared" si="22"/>
        <v>0</v>
      </c>
      <c r="I379" s="5">
        <f t="shared" si="22"/>
        <v>0</v>
      </c>
      <c r="J379" s="5">
        <f t="shared" si="23"/>
        <v>0</v>
      </c>
      <c r="K379" s="6"/>
      <c r="L379" s="52"/>
      <c r="M379" s="44"/>
    </row>
    <row r="380" spans="2:13" ht="15.75">
      <c r="B380" s="51"/>
      <c r="C380" s="32" t="s">
        <v>7</v>
      </c>
      <c r="D380" s="11" t="s">
        <v>28</v>
      </c>
      <c r="E380" s="8">
        <f t="shared" si="22"/>
        <v>393.3</v>
      </c>
      <c r="F380" s="8">
        <f t="shared" si="22"/>
        <v>435.8</v>
      </c>
      <c r="G380" s="8">
        <f t="shared" si="22"/>
        <v>447.5</v>
      </c>
      <c r="H380" s="8">
        <f t="shared" si="22"/>
        <v>447.5</v>
      </c>
      <c r="I380" s="8">
        <f t="shared" si="22"/>
        <v>249.6</v>
      </c>
      <c r="J380" s="8">
        <f t="shared" si="23"/>
        <v>1973.6999999999998</v>
      </c>
      <c r="K380" s="6"/>
      <c r="L380" s="52"/>
      <c r="M380" s="44"/>
    </row>
    <row r="381" spans="2:13" ht="15.75">
      <c r="B381" s="51"/>
      <c r="C381" s="33"/>
      <c r="D381" s="11" t="s">
        <v>29</v>
      </c>
      <c r="E381" s="8">
        <f t="shared" si="22"/>
        <v>383.3</v>
      </c>
      <c r="F381" s="8">
        <f t="shared" si="22"/>
        <v>435.8</v>
      </c>
      <c r="G381" s="8">
        <f t="shared" si="22"/>
        <v>447.5</v>
      </c>
      <c r="H381" s="8">
        <f t="shared" si="22"/>
        <v>447.5</v>
      </c>
      <c r="I381" s="8">
        <f t="shared" si="22"/>
        <v>249.6</v>
      </c>
      <c r="J381" s="8">
        <f t="shared" si="23"/>
        <v>1963.6999999999998</v>
      </c>
      <c r="K381" s="6"/>
      <c r="L381" s="52"/>
      <c r="M381" s="44"/>
    </row>
    <row r="382" spans="2:13" ht="15.75">
      <c r="B382" s="51"/>
      <c r="C382" s="33"/>
      <c r="D382" s="11" t="s">
        <v>30</v>
      </c>
      <c r="E382" s="8">
        <f t="shared" si="22"/>
        <v>0</v>
      </c>
      <c r="F382" s="8">
        <f t="shared" si="22"/>
        <v>0</v>
      </c>
      <c r="G382" s="8">
        <f t="shared" si="22"/>
        <v>0</v>
      </c>
      <c r="H382" s="8">
        <f t="shared" si="22"/>
        <v>0</v>
      </c>
      <c r="I382" s="8">
        <f t="shared" si="22"/>
        <v>0</v>
      </c>
      <c r="J382" s="8">
        <f t="shared" si="23"/>
        <v>0</v>
      </c>
      <c r="K382" s="6"/>
      <c r="L382" s="52"/>
      <c r="M382" s="44"/>
    </row>
    <row r="383" spans="2:13" ht="15.75">
      <c r="B383" s="51"/>
      <c r="C383" s="33"/>
      <c r="D383" s="11" t="s">
        <v>31</v>
      </c>
      <c r="E383" s="8">
        <f t="shared" si="22"/>
        <v>0</v>
      </c>
      <c r="F383" s="8">
        <f t="shared" si="22"/>
        <v>0</v>
      </c>
      <c r="G383" s="8">
        <f t="shared" si="22"/>
        <v>0</v>
      </c>
      <c r="H383" s="8">
        <f t="shared" si="22"/>
        <v>0</v>
      </c>
      <c r="I383" s="8">
        <f t="shared" si="22"/>
        <v>0</v>
      </c>
      <c r="J383" s="8">
        <f t="shared" si="23"/>
        <v>0</v>
      </c>
      <c r="K383" s="6"/>
      <c r="L383" s="52"/>
      <c r="M383" s="44"/>
    </row>
    <row r="384" spans="2:13" ht="15.75">
      <c r="B384" s="51"/>
      <c r="C384" s="33"/>
      <c r="D384" s="11" t="s">
        <v>32</v>
      </c>
      <c r="E384" s="8">
        <f t="shared" si="22"/>
        <v>0</v>
      </c>
      <c r="F384" s="8">
        <f t="shared" si="22"/>
        <v>0</v>
      </c>
      <c r="G384" s="8">
        <f t="shared" si="22"/>
        <v>0</v>
      </c>
      <c r="H384" s="8">
        <f t="shared" si="22"/>
        <v>0</v>
      </c>
      <c r="I384" s="8">
        <f t="shared" si="22"/>
        <v>0</v>
      </c>
      <c r="J384" s="8">
        <f t="shared" si="23"/>
        <v>0</v>
      </c>
      <c r="K384" s="6"/>
      <c r="L384" s="52"/>
      <c r="M384" s="44"/>
    </row>
    <row r="385" spans="2:13" ht="15.75">
      <c r="B385" s="51"/>
      <c r="C385" s="34"/>
      <c r="D385" s="12" t="s">
        <v>33</v>
      </c>
      <c r="E385" s="8">
        <f t="shared" si="22"/>
        <v>0</v>
      </c>
      <c r="F385" s="8">
        <f t="shared" si="22"/>
        <v>0</v>
      </c>
      <c r="G385" s="8">
        <f t="shared" si="22"/>
        <v>0</v>
      </c>
      <c r="H385" s="8">
        <f t="shared" si="22"/>
        <v>0</v>
      </c>
      <c r="I385" s="8">
        <f t="shared" si="22"/>
        <v>0</v>
      </c>
      <c r="J385" s="8">
        <f t="shared" si="23"/>
        <v>0</v>
      </c>
      <c r="K385" s="6"/>
      <c r="L385" s="52"/>
      <c r="M385" s="44"/>
    </row>
    <row r="386" spans="2:13" ht="15.75">
      <c r="B386" s="45" t="s">
        <v>2</v>
      </c>
      <c r="C386" s="32" t="s">
        <v>7</v>
      </c>
      <c r="D386" s="11" t="s">
        <v>28</v>
      </c>
      <c r="E386" s="8">
        <f>E392+E398+E404</f>
        <v>393.3</v>
      </c>
      <c r="F386" s="8">
        <f aca="true" t="shared" si="24" ref="F386:I387">F392+F398+F404</f>
        <v>435.8</v>
      </c>
      <c r="G386" s="8">
        <f t="shared" si="24"/>
        <v>447.5</v>
      </c>
      <c r="H386" s="8">
        <f t="shared" si="24"/>
        <v>447.5</v>
      </c>
      <c r="I386" s="8">
        <f t="shared" si="24"/>
        <v>249.6</v>
      </c>
      <c r="J386" s="8">
        <f t="shared" si="23"/>
        <v>1973.6999999999998</v>
      </c>
      <c r="K386" s="6"/>
      <c r="L386" s="52"/>
      <c r="M386" s="44"/>
    </row>
    <row r="387" spans="2:13" ht="15.75">
      <c r="B387" s="45"/>
      <c r="C387" s="33"/>
      <c r="D387" s="11" t="s">
        <v>29</v>
      </c>
      <c r="E387" s="8">
        <v>383.3</v>
      </c>
      <c r="F387" s="8">
        <f>F393+F399+F405</f>
        <v>435.8</v>
      </c>
      <c r="G387" s="8">
        <f t="shared" si="24"/>
        <v>447.5</v>
      </c>
      <c r="H387" s="8">
        <f t="shared" si="24"/>
        <v>447.5</v>
      </c>
      <c r="I387" s="8">
        <v>249.6</v>
      </c>
      <c r="J387" s="8">
        <f t="shared" si="23"/>
        <v>1963.6999999999998</v>
      </c>
      <c r="K387" s="6"/>
      <c r="L387" s="52"/>
      <c r="M387" s="44"/>
    </row>
    <row r="388" spans="2:13" ht="15.75">
      <c r="B388" s="45"/>
      <c r="C388" s="33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  <c r="L388" s="52"/>
      <c r="M388" s="44"/>
    </row>
    <row r="389" spans="2:11" ht="15.75">
      <c r="B389" s="45"/>
      <c r="C389" s="33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45"/>
      <c r="C390" s="33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45"/>
      <c r="C391" s="34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38" t="s">
        <v>84</v>
      </c>
      <c r="C392" s="30" t="s">
        <v>85</v>
      </c>
      <c r="D392" s="11" t="s">
        <v>28</v>
      </c>
      <c r="E392" s="8">
        <f>E393+E394+E395+E396+E397</f>
        <v>0</v>
      </c>
      <c r="F392" s="8">
        <f>F393+F394+F395+F396+F397</f>
        <v>0</v>
      </c>
      <c r="G392" s="8">
        <f>G393+G394+G395+G396+G397</f>
        <v>19.7</v>
      </c>
      <c r="H392" s="8">
        <f>H393+H394+H395+H396+H397</f>
        <v>19.7</v>
      </c>
      <c r="I392" s="8">
        <f>I393+I394+I395+I396+I397</f>
        <v>0</v>
      </c>
      <c r="J392" s="8">
        <f t="shared" si="23"/>
        <v>39.4</v>
      </c>
      <c r="K392" s="6"/>
    </row>
    <row r="393" spans="2:11" ht="15.75">
      <c r="B393" s="38"/>
      <c r="C393" s="30"/>
      <c r="D393" s="11" t="s">
        <v>29</v>
      </c>
      <c r="E393" s="8"/>
      <c r="F393" s="8">
        <v>0</v>
      </c>
      <c r="G393" s="8">
        <v>19.7</v>
      </c>
      <c r="H393" s="8">
        <v>19.7</v>
      </c>
      <c r="I393" s="8">
        <v>0</v>
      </c>
      <c r="J393" s="8">
        <f t="shared" si="23"/>
        <v>39.4</v>
      </c>
      <c r="K393" s="6"/>
    </row>
    <row r="394" spans="2:11" ht="15.75">
      <c r="B394" s="38"/>
      <c r="C394" s="30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38"/>
      <c r="C395" s="30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38"/>
      <c r="C396" s="30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38"/>
      <c r="C397" s="30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46" t="s">
        <v>86</v>
      </c>
      <c r="C398" s="49" t="s">
        <v>85</v>
      </c>
      <c r="D398" s="11" t="s">
        <v>28</v>
      </c>
      <c r="E398" s="8">
        <f>E399+E400+E401+E402+E403</f>
        <v>0.8</v>
      </c>
      <c r="F398" s="8">
        <f>F399+F400+F401+F402+F403</f>
        <v>13.7</v>
      </c>
      <c r="G398" s="8">
        <f>G399+G400+G401+G402+G403</f>
        <v>25</v>
      </c>
      <c r="H398" s="8">
        <f>H399+H400+H401+H402+H403</f>
        <v>25</v>
      </c>
      <c r="I398" s="8">
        <f>I399+I400+I401+I402+I403</f>
        <v>0</v>
      </c>
      <c r="J398" s="8">
        <f t="shared" si="23"/>
        <v>64.5</v>
      </c>
      <c r="K398" s="6"/>
    </row>
    <row r="399" spans="2:11" ht="15.75">
      <c r="B399" s="47"/>
      <c r="C399" s="50"/>
      <c r="D399" s="11" t="s">
        <v>29</v>
      </c>
      <c r="E399" s="8">
        <v>0.8</v>
      </c>
      <c r="F399" s="8">
        <v>13.7</v>
      </c>
      <c r="G399" s="8">
        <v>25</v>
      </c>
      <c r="H399" s="8">
        <v>25</v>
      </c>
      <c r="I399" s="8">
        <v>0</v>
      </c>
      <c r="J399" s="8">
        <f t="shared" si="23"/>
        <v>64.5</v>
      </c>
      <c r="K399" s="6"/>
    </row>
    <row r="400" spans="2:11" ht="15.75">
      <c r="B400" s="47"/>
      <c r="C400" s="50"/>
      <c r="D400" s="11" t="s">
        <v>30</v>
      </c>
      <c r="E400" s="8"/>
      <c r="F400" s="8"/>
      <c r="G400" s="8"/>
      <c r="H400" s="8"/>
      <c r="I400" s="8"/>
      <c r="J400" s="8">
        <f t="shared" si="23"/>
        <v>0</v>
      </c>
      <c r="K400" s="6"/>
    </row>
    <row r="401" spans="2:11" ht="15.75">
      <c r="B401" s="47"/>
      <c r="C401" s="50"/>
      <c r="D401" s="11" t="s">
        <v>31</v>
      </c>
      <c r="E401" s="8"/>
      <c r="F401" s="8"/>
      <c r="G401" s="8"/>
      <c r="H401" s="8"/>
      <c r="I401" s="8"/>
      <c r="J401" s="8">
        <f t="shared" si="23"/>
        <v>0</v>
      </c>
      <c r="K401" s="6"/>
    </row>
    <row r="402" spans="2:11" ht="15.75">
      <c r="B402" s="47"/>
      <c r="C402" s="50"/>
      <c r="D402" s="11" t="s">
        <v>32</v>
      </c>
      <c r="E402" s="8"/>
      <c r="F402" s="8"/>
      <c r="G402" s="8"/>
      <c r="H402" s="8"/>
      <c r="I402" s="8"/>
      <c r="J402" s="8">
        <f t="shared" si="23"/>
        <v>0</v>
      </c>
      <c r="K402" s="6"/>
    </row>
    <row r="403" spans="2:11" ht="15.75">
      <c r="B403" s="48"/>
      <c r="C403" s="50"/>
      <c r="D403" s="12" t="s">
        <v>33</v>
      </c>
      <c r="E403" s="8"/>
      <c r="F403" s="8"/>
      <c r="G403" s="8"/>
      <c r="H403" s="8"/>
      <c r="I403" s="8"/>
      <c r="J403" s="8">
        <f t="shared" si="23"/>
        <v>0</v>
      </c>
      <c r="K403" s="6"/>
    </row>
    <row r="404" spans="2:11" ht="15.75">
      <c r="B404" s="38" t="s">
        <v>87</v>
      </c>
      <c r="C404" s="30" t="s">
        <v>53</v>
      </c>
      <c r="D404" s="11" t="s">
        <v>28</v>
      </c>
      <c r="E404" s="8">
        <f>E405+E406+E407+E408+E409</f>
        <v>392.5</v>
      </c>
      <c r="F404" s="8">
        <f>F405+F406+F407+F408+F409</f>
        <v>422.1</v>
      </c>
      <c r="G404" s="8">
        <f>G405+G406+G407+G408+G409</f>
        <v>402.8</v>
      </c>
      <c r="H404" s="8">
        <f>H405+H406+H407+H408+H409</f>
        <v>402.8</v>
      </c>
      <c r="I404" s="8">
        <f>I405+I406+I407+I408+I409</f>
        <v>249.6</v>
      </c>
      <c r="J404" s="8">
        <f t="shared" si="23"/>
        <v>1869.8</v>
      </c>
      <c r="K404" s="6"/>
    </row>
    <row r="405" spans="2:11" ht="15.75">
      <c r="B405" s="38"/>
      <c r="C405" s="30"/>
      <c r="D405" s="11" t="s">
        <v>29</v>
      </c>
      <c r="E405" s="8">
        <v>392.5</v>
      </c>
      <c r="F405" s="8">
        <v>422.1</v>
      </c>
      <c r="G405" s="8">
        <v>402.8</v>
      </c>
      <c r="H405" s="8">
        <v>402.8</v>
      </c>
      <c r="I405" s="8">
        <v>249.6</v>
      </c>
      <c r="J405" s="8">
        <f t="shared" si="23"/>
        <v>1869.8</v>
      </c>
      <c r="K405" s="6"/>
    </row>
    <row r="406" spans="2:11" ht="15.75">
      <c r="B406" s="38"/>
      <c r="C406" s="30"/>
      <c r="D406" s="11" t="s">
        <v>30</v>
      </c>
      <c r="E406" s="8"/>
      <c r="F406" s="8"/>
      <c r="G406" s="8"/>
      <c r="H406" s="8"/>
      <c r="I406" s="8"/>
      <c r="J406" s="8">
        <f t="shared" si="23"/>
        <v>0</v>
      </c>
      <c r="K406" s="6"/>
    </row>
    <row r="407" spans="2:11" ht="15.75">
      <c r="B407" s="38"/>
      <c r="C407" s="30"/>
      <c r="D407" s="11" t="s">
        <v>31</v>
      </c>
      <c r="E407" s="8"/>
      <c r="F407" s="8"/>
      <c r="G407" s="8"/>
      <c r="H407" s="8"/>
      <c r="I407" s="8"/>
      <c r="J407" s="8">
        <f t="shared" si="23"/>
        <v>0</v>
      </c>
      <c r="K407" s="6"/>
    </row>
    <row r="408" spans="2:11" ht="15.75">
      <c r="B408" s="38"/>
      <c r="C408" s="30"/>
      <c r="D408" s="11" t="s">
        <v>32</v>
      </c>
      <c r="E408" s="8"/>
      <c r="F408" s="8"/>
      <c r="G408" s="8"/>
      <c r="H408" s="8"/>
      <c r="I408" s="8"/>
      <c r="J408" s="8">
        <f t="shared" si="23"/>
        <v>0</v>
      </c>
      <c r="K408" s="6"/>
    </row>
    <row r="409" spans="2:11" ht="15.75">
      <c r="B409" s="38"/>
      <c r="C409" s="30"/>
      <c r="D409" s="12" t="s">
        <v>33</v>
      </c>
      <c r="E409" s="8"/>
      <c r="F409" s="8"/>
      <c r="G409" s="8"/>
      <c r="H409" s="8"/>
      <c r="I409" s="8"/>
      <c r="J409" s="8">
        <f t="shared" si="23"/>
        <v>0</v>
      </c>
      <c r="K409" s="6"/>
    </row>
    <row r="410" spans="2:11" ht="15.75">
      <c r="B410" s="39" t="s">
        <v>88</v>
      </c>
      <c r="C410" s="40" t="s">
        <v>22</v>
      </c>
      <c r="D410" s="11" t="s">
        <v>28</v>
      </c>
      <c r="E410" s="5">
        <f aca="true" t="shared" si="25" ref="E410:I421">E416</f>
        <v>7.5</v>
      </c>
      <c r="F410" s="5">
        <f t="shared" si="25"/>
        <v>45.5</v>
      </c>
      <c r="G410" s="5">
        <f t="shared" si="25"/>
        <v>0</v>
      </c>
      <c r="H410" s="5">
        <f t="shared" si="25"/>
        <v>0</v>
      </c>
      <c r="I410" s="5">
        <f t="shared" si="25"/>
        <v>0</v>
      </c>
      <c r="J410" s="5">
        <f t="shared" si="23"/>
        <v>53</v>
      </c>
      <c r="K410" s="6"/>
    </row>
    <row r="411" spans="2:11" ht="15.75">
      <c r="B411" s="39"/>
      <c r="C411" s="40"/>
      <c r="D411" s="11" t="s">
        <v>29</v>
      </c>
      <c r="E411" s="5">
        <f t="shared" si="25"/>
        <v>7.5</v>
      </c>
      <c r="F411" s="5">
        <f t="shared" si="25"/>
        <v>45.5</v>
      </c>
      <c r="G411" s="5">
        <f t="shared" si="25"/>
        <v>0</v>
      </c>
      <c r="H411" s="5">
        <f>H417</f>
        <v>0</v>
      </c>
      <c r="I411" s="5">
        <f>I417</f>
        <v>0</v>
      </c>
      <c r="J411" s="5">
        <f>SUM(E411:I411)</f>
        <v>53</v>
      </c>
      <c r="K411" s="6"/>
    </row>
    <row r="412" spans="2:11" ht="15.75">
      <c r="B412" s="39"/>
      <c r="C412" s="40"/>
      <c r="D412" s="11" t="s">
        <v>30</v>
      </c>
      <c r="E412" s="8">
        <f t="shared" si="25"/>
        <v>0</v>
      </c>
      <c r="F412" s="8">
        <f t="shared" si="25"/>
        <v>0</v>
      </c>
      <c r="G412" s="8">
        <f t="shared" si="25"/>
        <v>0</v>
      </c>
      <c r="H412" s="8">
        <f t="shared" si="25"/>
        <v>0</v>
      </c>
      <c r="I412" s="8">
        <f t="shared" si="25"/>
        <v>0</v>
      </c>
      <c r="J412" s="8">
        <f t="shared" si="23"/>
        <v>0</v>
      </c>
      <c r="K412" s="6"/>
    </row>
    <row r="413" spans="2:11" ht="15.75">
      <c r="B413" s="39"/>
      <c r="C413" s="40"/>
      <c r="D413" s="11" t="s">
        <v>31</v>
      </c>
      <c r="E413" s="8">
        <f t="shared" si="25"/>
        <v>0</v>
      </c>
      <c r="F413" s="8">
        <f t="shared" si="25"/>
        <v>0</v>
      </c>
      <c r="G413" s="8">
        <f t="shared" si="25"/>
        <v>0</v>
      </c>
      <c r="H413" s="8">
        <f t="shared" si="25"/>
        <v>0</v>
      </c>
      <c r="I413" s="8">
        <f t="shared" si="25"/>
        <v>0</v>
      </c>
      <c r="J413" s="8">
        <f t="shared" si="23"/>
        <v>0</v>
      </c>
      <c r="K413" s="6"/>
    </row>
    <row r="414" spans="2:11" ht="15.75">
      <c r="B414" s="39"/>
      <c r="C414" s="40"/>
      <c r="D414" s="11" t="s">
        <v>32</v>
      </c>
      <c r="E414" s="8">
        <f t="shared" si="25"/>
        <v>0</v>
      </c>
      <c r="F414" s="8">
        <f t="shared" si="25"/>
        <v>0</v>
      </c>
      <c r="G414" s="8">
        <f t="shared" si="25"/>
        <v>0</v>
      </c>
      <c r="H414" s="8">
        <f t="shared" si="25"/>
        <v>0</v>
      </c>
      <c r="I414" s="8">
        <f t="shared" si="25"/>
        <v>0</v>
      </c>
      <c r="J414" s="8">
        <f t="shared" si="23"/>
        <v>0</v>
      </c>
      <c r="K414" s="6"/>
    </row>
    <row r="415" spans="2:11" ht="15.75">
      <c r="B415" s="39"/>
      <c r="C415" s="40"/>
      <c r="D415" s="12" t="s">
        <v>33</v>
      </c>
      <c r="E415" s="8">
        <f t="shared" si="25"/>
        <v>0</v>
      </c>
      <c r="F415" s="8">
        <f t="shared" si="25"/>
        <v>0</v>
      </c>
      <c r="G415" s="8">
        <f t="shared" si="25"/>
        <v>0</v>
      </c>
      <c r="H415" s="8">
        <f t="shared" si="25"/>
        <v>0</v>
      </c>
      <c r="I415" s="8">
        <f t="shared" si="25"/>
        <v>0</v>
      </c>
      <c r="J415" s="8">
        <f t="shared" si="23"/>
        <v>0</v>
      </c>
      <c r="K415" s="6"/>
    </row>
    <row r="416" spans="2:11" ht="15.75">
      <c r="B416" s="39"/>
      <c r="C416" s="32" t="s">
        <v>7</v>
      </c>
      <c r="D416" s="11" t="s">
        <v>28</v>
      </c>
      <c r="E416" s="8">
        <f t="shared" si="25"/>
        <v>7.5</v>
      </c>
      <c r="F416" s="8">
        <f t="shared" si="25"/>
        <v>45.5</v>
      </c>
      <c r="G416" s="8">
        <f t="shared" si="25"/>
        <v>0</v>
      </c>
      <c r="H416" s="8">
        <f t="shared" si="25"/>
        <v>0</v>
      </c>
      <c r="I416" s="8">
        <f t="shared" si="25"/>
        <v>0</v>
      </c>
      <c r="J416" s="8">
        <f t="shared" si="23"/>
        <v>53</v>
      </c>
      <c r="K416" s="6"/>
    </row>
    <row r="417" spans="2:11" ht="15.75">
      <c r="B417" s="39"/>
      <c r="C417" s="33"/>
      <c r="D417" s="11" t="s">
        <v>29</v>
      </c>
      <c r="E417" s="8">
        <f t="shared" si="25"/>
        <v>7.5</v>
      </c>
      <c r="F417" s="8">
        <f t="shared" si="25"/>
        <v>45.5</v>
      </c>
      <c r="G417" s="8">
        <f t="shared" si="25"/>
        <v>0</v>
      </c>
      <c r="H417" s="8">
        <f t="shared" si="25"/>
        <v>0</v>
      </c>
      <c r="I417" s="8">
        <f t="shared" si="25"/>
        <v>0</v>
      </c>
      <c r="J417" s="8">
        <f t="shared" si="23"/>
        <v>53</v>
      </c>
      <c r="K417" s="6"/>
    </row>
    <row r="418" spans="2:11" ht="15.75">
      <c r="B418" s="39"/>
      <c r="C418" s="33"/>
      <c r="D418" s="11" t="s">
        <v>30</v>
      </c>
      <c r="E418" s="8">
        <f t="shared" si="25"/>
        <v>0</v>
      </c>
      <c r="F418" s="8">
        <f t="shared" si="25"/>
        <v>0</v>
      </c>
      <c r="G418" s="8">
        <f t="shared" si="25"/>
        <v>0</v>
      </c>
      <c r="H418" s="8">
        <f t="shared" si="25"/>
        <v>0</v>
      </c>
      <c r="I418" s="8">
        <f t="shared" si="25"/>
        <v>0</v>
      </c>
      <c r="J418" s="8">
        <f t="shared" si="23"/>
        <v>0</v>
      </c>
      <c r="K418" s="6"/>
    </row>
    <row r="419" spans="2:11" ht="15.75">
      <c r="B419" s="39"/>
      <c r="C419" s="33"/>
      <c r="D419" s="11" t="s">
        <v>31</v>
      </c>
      <c r="E419" s="8">
        <f t="shared" si="25"/>
        <v>0</v>
      </c>
      <c r="F419" s="8">
        <f t="shared" si="25"/>
        <v>0</v>
      </c>
      <c r="G419" s="8">
        <f t="shared" si="25"/>
        <v>0</v>
      </c>
      <c r="H419" s="8">
        <f t="shared" si="25"/>
        <v>0</v>
      </c>
      <c r="I419" s="8">
        <f t="shared" si="25"/>
        <v>0</v>
      </c>
      <c r="J419" s="8">
        <f t="shared" si="23"/>
        <v>0</v>
      </c>
      <c r="K419" s="6"/>
    </row>
    <row r="420" spans="2:11" ht="15.75">
      <c r="B420" s="39"/>
      <c r="C420" s="33"/>
      <c r="D420" s="11" t="s">
        <v>32</v>
      </c>
      <c r="E420" s="8">
        <f t="shared" si="25"/>
        <v>0</v>
      </c>
      <c r="F420" s="8">
        <f t="shared" si="25"/>
        <v>0</v>
      </c>
      <c r="G420" s="8">
        <f t="shared" si="25"/>
        <v>0</v>
      </c>
      <c r="H420" s="8">
        <f t="shared" si="25"/>
        <v>0</v>
      </c>
      <c r="I420" s="8">
        <f t="shared" si="25"/>
        <v>0</v>
      </c>
      <c r="J420" s="8">
        <f t="shared" si="23"/>
        <v>0</v>
      </c>
      <c r="K420" s="6"/>
    </row>
    <row r="421" spans="2:11" ht="15.75">
      <c r="B421" s="39"/>
      <c r="C421" s="34"/>
      <c r="D421" s="12" t="s">
        <v>33</v>
      </c>
      <c r="E421" s="8">
        <f t="shared" si="25"/>
        <v>0</v>
      </c>
      <c r="F421" s="8">
        <f t="shared" si="25"/>
        <v>0</v>
      </c>
      <c r="G421" s="8">
        <f t="shared" si="25"/>
        <v>0</v>
      </c>
      <c r="H421" s="8">
        <f t="shared" si="25"/>
        <v>0</v>
      </c>
      <c r="I421" s="8">
        <f t="shared" si="25"/>
        <v>0</v>
      </c>
      <c r="J421" s="8">
        <f t="shared" si="23"/>
        <v>0</v>
      </c>
      <c r="K421" s="6"/>
    </row>
    <row r="422" spans="2:11" ht="15.75">
      <c r="B422" s="41" t="s">
        <v>89</v>
      </c>
      <c r="C422" s="32" t="s">
        <v>7</v>
      </c>
      <c r="D422" s="11" t="s">
        <v>28</v>
      </c>
      <c r="E422" s="8">
        <f>E423+E424+E425+E426+E427</f>
        <v>7.5</v>
      </c>
      <c r="F422" s="8">
        <f>F423+F424+F425+F426+F427</f>
        <v>45.5</v>
      </c>
      <c r="G422" s="8">
        <f>G423+G424+G425+G426+G427</f>
        <v>0</v>
      </c>
      <c r="H422" s="8">
        <f>H423+H424+H425+H426+H427</f>
        <v>0</v>
      </c>
      <c r="I422" s="8">
        <f>I423+I424+I425+I426+I427</f>
        <v>0</v>
      </c>
      <c r="J422" s="8">
        <f t="shared" si="23"/>
        <v>53</v>
      </c>
      <c r="K422" s="6"/>
    </row>
    <row r="423" spans="2:11" ht="15.75">
      <c r="B423" s="42"/>
      <c r="C423" s="33"/>
      <c r="D423" s="11" t="s">
        <v>29</v>
      </c>
      <c r="E423" s="8">
        <v>7.5</v>
      </c>
      <c r="F423" s="8">
        <v>45.5</v>
      </c>
      <c r="G423" s="8">
        <v>0</v>
      </c>
      <c r="H423" s="8">
        <v>0</v>
      </c>
      <c r="I423" s="8">
        <v>0</v>
      </c>
      <c r="J423" s="8">
        <f t="shared" si="23"/>
        <v>53</v>
      </c>
      <c r="K423" s="6"/>
    </row>
    <row r="424" spans="2:11" ht="15.75">
      <c r="B424" s="42"/>
      <c r="C424" s="33"/>
      <c r="D424" s="11" t="s">
        <v>30</v>
      </c>
      <c r="E424" s="8"/>
      <c r="F424" s="8"/>
      <c r="G424" s="8"/>
      <c r="H424" s="8"/>
      <c r="I424" s="8"/>
      <c r="J424" s="8">
        <f t="shared" si="23"/>
        <v>0</v>
      </c>
      <c r="K424" s="6"/>
    </row>
    <row r="425" spans="2:10" ht="15.75">
      <c r="B425" s="42"/>
      <c r="C425" s="33"/>
      <c r="D425" s="11" t="s">
        <v>31</v>
      </c>
      <c r="E425" s="20"/>
      <c r="F425" s="20"/>
      <c r="G425" s="20"/>
      <c r="H425" s="20"/>
      <c r="I425" s="20"/>
      <c r="J425" s="8">
        <f t="shared" si="23"/>
        <v>0</v>
      </c>
    </row>
    <row r="426" spans="2:10" ht="15.75">
      <c r="B426" s="42"/>
      <c r="C426" s="33"/>
      <c r="D426" s="11" t="s">
        <v>32</v>
      </c>
      <c r="E426" s="20"/>
      <c r="F426" s="20"/>
      <c r="G426" s="20"/>
      <c r="H426" s="20"/>
      <c r="I426" s="20"/>
      <c r="J426" s="8">
        <f t="shared" si="23"/>
        <v>0</v>
      </c>
    </row>
    <row r="427" spans="2:10" ht="15.75">
      <c r="B427" s="43"/>
      <c r="C427" s="34"/>
      <c r="D427" s="12" t="s">
        <v>33</v>
      </c>
      <c r="E427" s="21"/>
      <c r="F427" s="21"/>
      <c r="G427" s="21"/>
      <c r="H427" s="21"/>
      <c r="I427" s="21"/>
      <c r="J427" s="8">
        <f t="shared" si="23"/>
        <v>0</v>
      </c>
    </row>
    <row r="428" spans="5:10" ht="15">
      <c r="E428" s="6"/>
      <c r="F428" s="6"/>
      <c r="G428" s="6"/>
      <c r="H428" s="6"/>
      <c r="I428" s="6"/>
      <c r="J428" s="6"/>
    </row>
  </sheetData>
  <sheetProtection/>
  <mergeCells count="154">
    <mergeCell ref="C230:C235"/>
    <mergeCell ref="C236:C241"/>
    <mergeCell ref="C242:C247"/>
    <mergeCell ref="B218:B223"/>
    <mergeCell ref="B224:B229"/>
    <mergeCell ref="B230:B235"/>
    <mergeCell ref="B236:B241"/>
    <mergeCell ref="B242:B247"/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22:B127"/>
    <mergeCell ref="B128:B133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8:B163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48:B253"/>
    <mergeCell ref="C248:C253"/>
    <mergeCell ref="B254:B259"/>
    <mergeCell ref="C254:C259"/>
    <mergeCell ref="B212:B217"/>
    <mergeCell ref="C212:C217"/>
    <mergeCell ref="C218:C223"/>
    <mergeCell ref="C224:C22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C344:C349"/>
    <mergeCell ref="B314:B319"/>
    <mergeCell ref="C314:C319"/>
    <mergeCell ref="B320:B325"/>
    <mergeCell ref="C320:C325"/>
    <mergeCell ref="B326:B331"/>
    <mergeCell ref="C326:C331"/>
    <mergeCell ref="C350:C355"/>
    <mergeCell ref="B356:B361"/>
    <mergeCell ref="C356:C361"/>
    <mergeCell ref="B362:B367"/>
    <mergeCell ref="C362:C367"/>
    <mergeCell ref="B332:B337"/>
    <mergeCell ref="C332:C337"/>
    <mergeCell ref="B338:B343"/>
    <mergeCell ref="C338:C343"/>
    <mergeCell ref="B344:B349"/>
    <mergeCell ref="L374:L378"/>
    <mergeCell ref="M374:M378"/>
    <mergeCell ref="L379:L383"/>
    <mergeCell ref="M379:M383"/>
    <mergeCell ref="C380:C385"/>
    <mergeCell ref="L384:L388"/>
    <mergeCell ref="B422:B427"/>
    <mergeCell ref="C422:C427"/>
    <mergeCell ref="M384:M388"/>
    <mergeCell ref="B386:B391"/>
    <mergeCell ref="C386:C391"/>
    <mergeCell ref="B392:B397"/>
    <mergeCell ref="C392:C397"/>
    <mergeCell ref="B398:B403"/>
    <mergeCell ref="C398:C403"/>
    <mergeCell ref="B374:B385"/>
    <mergeCell ref="B404:B409"/>
    <mergeCell ref="C404:C409"/>
    <mergeCell ref="B410:B421"/>
    <mergeCell ref="C410:C415"/>
    <mergeCell ref="C416:C421"/>
    <mergeCell ref="B368:B373"/>
    <mergeCell ref="C368:C373"/>
    <mergeCell ref="C374:C379"/>
    <mergeCell ref="B350:B355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</mergeCells>
  <printOptions/>
  <pageMargins left="0.7" right="0.7" top="0.75" bottom="0.75" header="0.3" footer="0.3"/>
  <pageSetup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"/>
  <sheetViews>
    <sheetView view="pageBreakPreview" zoomScaleSheetLayoutView="100" workbookViewId="0" topLeftCell="C19">
      <selection activeCell="H22" sqref="H2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31" t="s">
        <v>97</v>
      </c>
      <c r="C1" s="31"/>
      <c r="D1" s="31"/>
      <c r="E1" s="31"/>
      <c r="F1" s="31"/>
      <c r="G1" s="31"/>
      <c r="H1" s="31"/>
      <c r="I1" s="31"/>
      <c r="J1" s="31"/>
    </row>
    <row r="2" spans="2:10" ht="15">
      <c r="B2" s="31" t="s">
        <v>4</v>
      </c>
      <c r="C2" s="31"/>
      <c r="D2" s="31"/>
      <c r="E2" s="31"/>
      <c r="F2" s="31"/>
      <c r="G2" s="31"/>
      <c r="H2" s="31"/>
      <c r="I2" s="31"/>
      <c r="J2" s="31"/>
    </row>
    <row r="3" spans="2:10" ht="15">
      <c r="B3" s="31" t="s">
        <v>5</v>
      </c>
      <c r="C3" s="31"/>
      <c r="D3" s="31"/>
      <c r="E3" s="31"/>
      <c r="F3" s="31"/>
      <c r="G3" s="31"/>
      <c r="H3" s="31"/>
      <c r="I3" s="31"/>
      <c r="J3" s="31"/>
    </row>
    <row r="4" spans="2:10" ht="15">
      <c r="B4" s="31" t="s">
        <v>6</v>
      </c>
      <c r="C4" s="31"/>
      <c r="D4" s="31"/>
      <c r="E4" s="31"/>
      <c r="F4" s="31"/>
      <c r="G4" s="31"/>
      <c r="H4" s="31"/>
      <c r="I4" s="31"/>
      <c r="J4" s="31"/>
    </row>
    <row r="5" spans="1:10" ht="15">
      <c r="A5" s="79" t="s">
        <v>90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5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5">
      <c r="A8" s="79" t="s">
        <v>9</v>
      </c>
      <c r="B8" s="79"/>
      <c r="C8" s="79"/>
      <c r="D8" s="79"/>
      <c r="E8" s="79"/>
      <c r="F8" s="79"/>
      <c r="G8" s="79"/>
      <c r="H8" s="79"/>
      <c r="I8" s="79"/>
      <c r="J8" s="79"/>
    </row>
    <row r="10" ht="15.75">
      <c r="B10" s="1"/>
    </row>
    <row r="11" spans="1:10" ht="15.75">
      <c r="A11" s="75" t="s">
        <v>91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.75">
      <c r="A12" s="75" t="s">
        <v>92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5.7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5.75">
      <c r="A14" s="75" t="s">
        <v>93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2:13" ht="15.75">
      <c r="B15" s="76" t="s">
        <v>19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2:11" ht="15.75">
      <c r="B16" s="78" t="s">
        <v>15</v>
      </c>
      <c r="C16" s="78" t="s">
        <v>16</v>
      </c>
      <c r="D16" s="78" t="s">
        <v>17</v>
      </c>
      <c r="E16" s="78" t="s">
        <v>18</v>
      </c>
      <c r="F16" s="78"/>
      <c r="G16" s="78"/>
      <c r="H16" s="78"/>
      <c r="I16" s="78"/>
      <c r="J16" s="78"/>
      <c r="K16" t="s">
        <v>19</v>
      </c>
    </row>
    <row r="17" spans="2:10" ht="15.75">
      <c r="B17" s="78"/>
      <c r="C17" s="78"/>
      <c r="D17" s="78"/>
      <c r="E17" s="2"/>
      <c r="F17" s="2"/>
      <c r="G17" s="2"/>
      <c r="H17" s="2"/>
      <c r="I17" s="2"/>
      <c r="J17" s="2"/>
    </row>
    <row r="18" spans="2:10" ht="15.75">
      <c r="B18" s="78"/>
      <c r="C18" s="78"/>
      <c r="D18" s="78"/>
      <c r="E18" s="2">
        <v>2020</v>
      </c>
      <c r="F18" s="2">
        <v>2021</v>
      </c>
      <c r="G18" s="24">
        <v>2022</v>
      </c>
      <c r="H18" s="25">
        <v>2023</v>
      </c>
      <c r="I18" s="25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4">
        <v>6</v>
      </c>
      <c r="H19" s="25">
        <v>7</v>
      </c>
      <c r="I19" s="25">
        <v>8</v>
      </c>
      <c r="J19" s="2">
        <v>9</v>
      </c>
    </row>
    <row r="20" spans="2:11" ht="16.5" thickBot="1">
      <c r="B20" s="40" t="s">
        <v>21</v>
      </c>
      <c r="C20" s="73" t="s">
        <v>22</v>
      </c>
      <c r="D20" s="3" t="s">
        <v>20</v>
      </c>
      <c r="E20" s="4">
        <f>E21+E22+E23+E24+E25</f>
        <v>817320.5</v>
      </c>
      <c r="F20" s="5">
        <f>F21+F22+F23+F24+F25</f>
        <v>966308.7</v>
      </c>
      <c r="G20" s="5">
        <f>G21+G22+G23+G24+G25</f>
        <v>834386.6000000001</v>
      </c>
      <c r="H20" s="5">
        <f>H21+H22+H23+H24+H25</f>
        <v>959654.7000000001</v>
      </c>
      <c r="I20" s="5">
        <f>I21+I22+I23+I24+I25</f>
        <v>881632.1</v>
      </c>
      <c r="J20" s="5">
        <f>SUM(E20:I20)</f>
        <v>4459302.6</v>
      </c>
      <c r="K20" s="6"/>
    </row>
    <row r="21" spans="2:11" ht="48" thickBot="1">
      <c r="B21" s="40"/>
      <c r="C21" s="73"/>
      <c r="D21" s="7" t="s">
        <v>23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G39+G183+G381+G411</f>
        <v>110934.3</v>
      </c>
      <c r="H21" s="5">
        <f t="shared" si="0"/>
        <v>101736.3</v>
      </c>
      <c r="I21" s="5">
        <f t="shared" si="0"/>
        <v>99791.5</v>
      </c>
      <c r="J21" s="5">
        <f>SUM(E21:I21)</f>
        <v>591265.3999999999</v>
      </c>
      <c r="K21" s="6"/>
    </row>
    <row r="22" spans="2:11" ht="95.25" thickBot="1">
      <c r="B22" s="40"/>
      <c r="C22" s="73"/>
      <c r="D22" s="7" t="s">
        <v>24</v>
      </c>
      <c r="E22" s="5">
        <f t="shared" si="0"/>
        <v>672864.2</v>
      </c>
      <c r="F22" s="5">
        <f t="shared" si="0"/>
        <v>766181.3</v>
      </c>
      <c r="G22" s="5">
        <f t="shared" si="0"/>
        <v>676975.4</v>
      </c>
      <c r="H22" s="5">
        <f t="shared" si="0"/>
        <v>811355.5</v>
      </c>
      <c r="I22" s="5">
        <f t="shared" si="0"/>
        <v>734141.7</v>
      </c>
      <c r="J22" s="5">
        <f>SUM(E22:I22)</f>
        <v>3661518.0999999996</v>
      </c>
      <c r="K22" s="6"/>
    </row>
    <row r="23" spans="2:11" ht="95.25" thickBot="1">
      <c r="B23" s="40"/>
      <c r="C23" s="73"/>
      <c r="D23" s="7" t="s">
        <v>25</v>
      </c>
      <c r="E23" s="5">
        <f t="shared" si="0"/>
        <v>19197.399999999998</v>
      </c>
      <c r="F23" s="5">
        <f t="shared" si="0"/>
        <v>46583</v>
      </c>
      <c r="G23" s="5">
        <f t="shared" si="0"/>
        <v>46476.9</v>
      </c>
      <c r="H23" s="5">
        <f t="shared" si="0"/>
        <v>46562.9</v>
      </c>
      <c r="I23" s="5">
        <f t="shared" si="0"/>
        <v>47698.9</v>
      </c>
      <c r="J23" s="5">
        <f>SUM(E23:I23)</f>
        <v>206519.09999999998</v>
      </c>
      <c r="K23" s="6"/>
    </row>
    <row r="24" spans="2:11" ht="111" thickBot="1">
      <c r="B24" s="40"/>
      <c r="C24" s="73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0"/>
      <c r="C25" s="73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966308.7</v>
      </c>
      <c r="G26" s="8">
        <f>G27+G28+G29+G30+G31</f>
        <v>834386.6000000001</v>
      </c>
      <c r="H26" s="8">
        <f>H27+H28+H29+H30+H31</f>
        <v>959654.7000000001</v>
      </c>
      <c r="I26" s="8">
        <f>I27+I28+I29+I30+I31</f>
        <v>881632.1</v>
      </c>
      <c r="J26" s="8">
        <f t="shared" si="1"/>
        <v>4459302.6</v>
      </c>
      <c r="K26" s="6"/>
    </row>
    <row r="27" spans="2:11" ht="15.75">
      <c r="B27" s="40"/>
      <c r="C27" s="33"/>
      <c r="D27" s="9" t="s">
        <v>29</v>
      </c>
      <c r="E27" s="8">
        <f aca="true" t="shared" si="2" ref="E27:F31">E33+E177+E375+E411</f>
        <v>125258.90000000001</v>
      </c>
      <c r="F27" s="8">
        <f t="shared" si="2"/>
        <v>153544.39999999997</v>
      </c>
      <c r="G27" s="8">
        <f>G21</f>
        <v>110934.3</v>
      </c>
      <c r="H27" s="8">
        <f aca="true" t="shared" si="3" ref="H27:I31">H33+H177+H351+H387</f>
        <v>101736.3</v>
      </c>
      <c r="I27" s="8">
        <f t="shared" si="3"/>
        <v>99791.5</v>
      </c>
      <c r="J27" s="8">
        <f t="shared" si="1"/>
        <v>591265.3999999999</v>
      </c>
      <c r="K27" s="6"/>
    </row>
    <row r="28" spans="2:11" ht="15.75">
      <c r="B28" s="40"/>
      <c r="C28" s="33"/>
      <c r="D28" s="9" t="s">
        <v>30</v>
      </c>
      <c r="E28" s="8">
        <f t="shared" si="2"/>
        <v>672864.2</v>
      </c>
      <c r="F28" s="8">
        <f t="shared" si="2"/>
        <v>766181.3</v>
      </c>
      <c r="G28" s="8">
        <f>G34+G178+G352+G388</f>
        <v>676975.4</v>
      </c>
      <c r="H28" s="8">
        <f t="shared" si="3"/>
        <v>811355.5</v>
      </c>
      <c r="I28" s="8">
        <f t="shared" si="3"/>
        <v>734141.7</v>
      </c>
      <c r="J28" s="8">
        <f t="shared" si="1"/>
        <v>3661518.0999999996</v>
      </c>
      <c r="K28" s="6"/>
    </row>
    <row r="29" spans="2:11" ht="15.75">
      <c r="B29" s="40"/>
      <c r="C29" s="33"/>
      <c r="D29" s="9" t="s">
        <v>31</v>
      </c>
      <c r="E29" s="8">
        <f t="shared" si="2"/>
        <v>19197.399999999998</v>
      </c>
      <c r="F29" s="8">
        <f t="shared" si="2"/>
        <v>46583</v>
      </c>
      <c r="G29" s="8">
        <f>G35+G179+G353+G389</f>
        <v>46476.9</v>
      </c>
      <c r="H29" s="8">
        <f t="shared" si="3"/>
        <v>46562.9</v>
      </c>
      <c r="I29" s="8">
        <f t="shared" si="3"/>
        <v>47698.9</v>
      </c>
      <c r="J29" s="8">
        <f t="shared" si="1"/>
        <v>206519.09999999998</v>
      </c>
      <c r="K29" s="6"/>
    </row>
    <row r="30" spans="2:11" ht="15.75">
      <c r="B30" s="4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>G36+G180+G354+G390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>G37+G181+G355+G391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65" t="s">
        <v>34</v>
      </c>
      <c r="C32" s="40" t="s">
        <v>22</v>
      </c>
      <c r="D32" s="11" t="s">
        <v>28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802952.3</v>
      </c>
      <c r="H32" s="5">
        <f t="shared" si="5"/>
        <v>779706.0000000001</v>
      </c>
      <c r="I32" s="5">
        <f t="shared" si="5"/>
        <v>782430.6</v>
      </c>
      <c r="J32" s="5">
        <f t="shared" si="1"/>
        <v>4092795.1999999997</v>
      </c>
      <c r="K32" s="6" t="s">
        <v>19</v>
      </c>
      <c r="L32" s="6" t="s">
        <v>19</v>
      </c>
      <c r="M32" s="6" t="s">
        <v>19</v>
      </c>
    </row>
    <row r="33" spans="2:11" ht="15.75">
      <c r="B33" s="65"/>
      <c r="C33" s="40"/>
      <c r="D33" s="11" t="s">
        <v>29</v>
      </c>
      <c r="E33" s="5">
        <f t="shared" si="4"/>
        <v>109138.5</v>
      </c>
      <c r="F33" s="5">
        <f>F39</f>
        <v>144133.8</v>
      </c>
      <c r="G33" s="5">
        <f t="shared" si="5"/>
        <v>105361.90000000001</v>
      </c>
      <c r="H33" s="5">
        <f t="shared" si="5"/>
        <v>83157.90000000001</v>
      </c>
      <c r="I33" s="5">
        <f t="shared" si="5"/>
        <v>90638.5</v>
      </c>
      <c r="J33" s="5">
        <f t="shared" si="1"/>
        <v>532430.6000000001</v>
      </c>
      <c r="K33" s="6"/>
    </row>
    <row r="34" spans="2:11" ht="15.75">
      <c r="B34" s="65"/>
      <c r="C34" s="40"/>
      <c r="D34" s="11" t="s">
        <v>30</v>
      </c>
      <c r="E34" s="5">
        <f>E40</f>
        <v>662416</v>
      </c>
      <c r="F34" s="5">
        <v>748467.9</v>
      </c>
      <c r="G34" s="5">
        <f t="shared" si="5"/>
        <v>651113.5</v>
      </c>
      <c r="H34" s="5">
        <f t="shared" si="5"/>
        <v>649985.2000000001</v>
      </c>
      <c r="I34" s="5">
        <f t="shared" si="5"/>
        <v>644093.2</v>
      </c>
      <c r="J34" s="5">
        <f t="shared" si="1"/>
        <v>3356075.8</v>
      </c>
      <c r="K34" s="6"/>
    </row>
    <row r="35" spans="2:11" ht="15.75">
      <c r="B35" s="65"/>
      <c r="C35" s="40"/>
      <c r="D35" s="11" t="s">
        <v>31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65"/>
      <c r="C36" s="40"/>
      <c r="D36" s="11" t="s">
        <v>32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65"/>
      <c r="C37" s="40"/>
      <c r="D37" s="12" t="s">
        <v>33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65"/>
      <c r="C38" s="32" t="s">
        <v>7</v>
      </c>
      <c r="D38" s="11" t="s">
        <v>28</v>
      </c>
      <c r="E38" s="8">
        <f>E44+E50+E56+E164+E134</f>
        <v>788521.5999999999</v>
      </c>
      <c r="F38" s="8">
        <f>SUM(F39:F41)</f>
        <v>939184.7</v>
      </c>
      <c r="G38" s="8">
        <f>G39+G40+G41</f>
        <v>802952.3</v>
      </c>
      <c r="H38" s="8">
        <f>H39+H40+H41</f>
        <v>779706.0000000001</v>
      </c>
      <c r="I38" s="8">
        <f>I39+I40+I41+I42</f>
        <v>782430.6</v>
      </c>
      <c r="J38" s="8">
        <f t="shared" si="1"/>
        <v>4092795.1999999997</v>
      </c>
      <c r="K38" s="6"/>
    </row>
    <row r="39" spans="2:11" ht="15.75">
      <c r="B39" s="65"/>
      <c r="C39" s="33"/>
      <c r="D39" s="11" t="s">
        <v>29</v>
      </c>
      <c r="E39" s="8">
        <f>E45+E51+E57+E165+E135</f>
        <v>109138.5</v>
      </c>
      <c r="F39" s="8">
        <v>144133.8</v>
      </c>
      <c r="G39" s="8">
        <f>G45+G51+G57+G165+G135</f>
        <v>105361.90000000001</v>
      </c>
      <c r="H39" s="8">
        <f>H45+H51+H57+H165+H135</f>
        <v>83157.90000000001</v>
      </c>
      <c r="I39" s="8">
        <f>I45+I51+I57+I165+I135</f>
        <v>90638.5</v>
      </c>
      <c r="J39" s="8">
        <f>SUM(E39:I39)</f>
        <v>532430.6000000001</v>
      </c>
      <c r="K39" s="6"/>
    </row>
    <row r="40" spans="2:11" ht="15.75">
      <c r="B40" s="65"/>
      <c r="C40" s="33"/>
      <c r="D40" s="11" t="s">
        <v>30</v>
      </c>
      <c r="E40" s="8">
        <f>E46+E52+E58+E166+E136</f>
        <v>662416</v>
      </c>
      <c r="F40" s="8">
        <v>748467.9</v>
      </c>
      <c r="G40" s="8">
        <f>G46+G52+G58+G136+G166+G154</f>
        <v>651113.5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3356075.8</v>
      </c>
      <c r="K40" s="6"/>
    </row>
    <row r="41" spans="2:11" ht="15.75">
      <c r="B41" s="65"/>
      <c r="C41" s="33"/>
      <c r="D41" s="11" t="s">
        <v>31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65"/>
      <c r="C42" s="33"/>
      <c r="D42" s="11" t="s">
        <v>32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65"/>
      <c r="C43" s="34"/>
      <c r="D43" s="12" t="s">
        <v>33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69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69"/>
      <c r="C45" s="33"/>
      <c r="D45" s="11" t="s">
        <v>29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69"/>
      <c r="C46" s="33"/>
      <c r="D46" s="11" t="s">
        <v>30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69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9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9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9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37318.2</v>
      </c>
      <c r="G50" s="8">
        <f>G51+G52+G53+G54+G55</f>
        <v>33682.8</v>
      </c>
      <c r="H50" s="8">
        <f>H51+H52+H53+H54+H55</f>
        <v>32394.4</v>
      </c>
      <c r="I50" s="8">
        <f>I51+I52+I53+I54+I55</f>
        <v>29418.1</v>
      </c>
      <c r="J50" s="8">
        <f>J51+J52</f>
        <v>166874.6</v>
      </c>
      <c r="K50" s="6"/>
    </row>
    <row r="51" spans="2:11" ht="15.75">
      <c r="B51" s="69"/>
      <c r="C51" s="33"/>
      <c r="D51" s="11" t="s">
        <v>29</v>
      </c>
      <c r="E51" s="8">
        <v>21825.1</v>
      </c>
      <c r="F51" s="8">
        <v>25185.9</v>
      </c>
      <c r="G51" s="8">
        <v>20864.8</v>
      </c>
      <c r="H51" s="8">
        <v>19576.4</v>
      </c>
      <c r="I51" s="8">
        <v>22472</v>
      </c>
      <c r="J51" s="8">
        <f aca="true" t="shared" si="7" ref="J51:J187">SUM(E51:I51)</f>
        <v>109924.20000000001</v>
      </c>
      <c r="K51" s="6"/>
    </row>
    <row r="52" spans="2:11" ht="15.75">
      <c r="B52" s="69"/>
      <c r="C52" s="33"/>
      <c r="D52" s="11" t="s">
        <v>30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69"/>
      <c r="C53" s="33"/>
      <c r="D53" s="11" t="s">
        <v>31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69"/>
      <c r="C54" s="33"/>
      <c r="D54" s="11" t="s">
        <v>32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69"/>
      <c r="C55" s="34"/>
      <c r="D55" s="12" t="s">
        <v>33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69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SUM(F57:F61)</f>
        <v>866068.7</v>
      </c>
      <c r="G56" s="8">
        <f>G57+G58+G59+G60+G61</f>
        <v>727752.8999999999</v>
      </c>
      <c r="H56" s="8">
        <f>H57+H58+H59+H60+H61</f>
        <v>705061.5</v>
      </c>
      <c r="I56" s="8">
        <f>I57+I58+I59+I60+I61</f>
        <v>711443.7</v>
      </c>
      <c r="J56" s="8">
        <f>SUM(J57:J61)</f>
        <v>3738895.6</v>
      </c>
      <c r="K56" s="6"/>
    </row>
    <row r="57" spans="2:11" ht="15.75">
      <c r="B57" s="69"/>
      <c r="C57" s="33"/>
      <c r="D57" s="11" t="s">
        <v>29</v>
      </c>
      <c r="E57" s="8">
        <f>E63+E69+E75+E81+E87+E93+E99+E105+E111+E117</f>
        <v>83574.7</v>
      </c>
      <c r="F57" s="8">
        <v>114051.1</v>
      </c>
      <c r="G57" s="8">
        <f aca="true" t="shared" si="8" ref="G57:I61">G63+G69+G75+G81+G87+G93+G99+G105+G111+G117</f>
        <v>79456</v>
      </c>
      <c r="H57" s="8">
        <f t="shared" si="8"/>
        <v>57921.4</v>
      </c>
      <c r="I57" s="8">
        <f t="shared" si="8"/>
        <v>62580.799999999996</v>
      </c>
      <c r="J57" s="8">
        <f>J63+J93+J99+J105+J111+J117</f>
        <v>397292.49999999994</v>
      </c>
      <c r="K57" s="6"/>
    </row>
    <row r="58" spans="2:11" ht="15.75">
      <c r="B58" s="69"/>
      <c r="C58" s="33"/>
      <c r="D58" s="11" t="s">
        <v>30</v>
      </c>
      <c r="E58" s="8">
        <f>E64+E70+E76+E82+E88+E94+E100+E106+E112+E118</f>
        <v>635030.6</v>
      </c>
      <c r="F58" s="8">
        <v>719358.7</v>
      </c>
      <c r="G58" s="8">
        <f t="shared" si="8"/>
        <v>615976.8999999999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</f>
        <v>3200374.8000000003</v>
      </c>
      <c r="K58" s="6"/>
    </row>
    <row r="59" spans="2:11" ht="15.75">
      <c r="B59" s="69"/>
      <c r="C59" s="33"/>
      <c r="D59" s="11" t="s">
        <v>31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69"/>
      <c r="C60" s="33"/>
      <c r="D60" s="11" t="s">
        <v>32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69"/>
      <c r="C61" s="34"/>
      <c r="D61" s="12" t="s">
        <v>33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38" t="s">
        <v>38</v>
      </c>
      <c r="C62" s="30" t="s">
        <v>39</v>
      </c>
      <c r="D62" s="11" t="s">
        <v>28</v>
      </c>
      <c r="E62" s="8">
        <f>E63+E64+E65+E66+E67</f>
        <v>729484.7</v>
      </c>
      <c r="F62" s="8">
        <f>F63+F64</f>
        <v>112764.3</v>
      </c>
      <c r="G62" s="8">
        <f>G63+G64</f>
        <v>78556</v>
      </c>
      <c r="H62" s="8">
        <f>H63+H64</f>
        <v>57113.4</v>
      </c>
      <c r="I62" s="8">
        <f>I63+I64+I65+I66+I67</f>
        <v>61745.1</v>
      </c>
      <c r="J62" s="8">
        <f t="shared" si="7"/>
        <v>1039663.5</v>
      </c>
      <c r="K62" s="6"/>
    </row>
    <row r="63" spans="2:11" ht="15.75">
      <c r="B63" s="38"/>
      <c r="C63" s="30"/>
      <c r="D63" s="11" t="s">
        <v>29</v>
      </c>
      <c r="E63" s="8">
        <v>83574.7</v>
      </c>
      <c r="F63" s="8">
        <v>112764.3</v>
      </c>
      <c r="G63" s="8">
        <v>78556</v>
      </c>
      <c r="H63" s="8">
        <v>57113.4</v>
      </c>
      <c r="I63" s="8">
        <v>61745.1</v>
      </c>
      <c r="J63" s="8">
        <f t="shared" si="7"/>
        <v>393753.5</v>
      </c>
      <c r="K63" s="6"/>
    </row>
    <row r="64" spans="2:11" ht="15.75">
      <c r="B64" s="38"/>
      <c r="C64" s="30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38"/>
      <c r="C65" s="30"/>
      <c r="D65" s="11" t="s">
        <v>31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38"/>
      <c r="C66" s="30"/>
      <c r="D66" s="11" t="s">
        <v>32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38"/>
      <c r="C67" s="30"/>
      <c r="D67" s="12" t="s">
        <v>33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35" t="s">
        <v>40</v>
      </c>
      <c r="C68" s="30" t="s">
        <v>41</v>
      </c>
      <c r="D68" s="11" t="s">
        <v>28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53"/>
      <c r="C69" s="30"/>
      <c r="D69" s="11" t="s">
        <v>29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3"/>
      <c r="C70" s="30"/>
      <c r="D70" s="11" t="s">
        <v>30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3"/>
      <c r="C71" s="30"/>
      <c r="D71" s="11" t="s">
        <v>31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53"/>
      <c r="C72" s="30"/>
      <c r="D72" s="11" t="s">
        <v>32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54"/>
      <c r="C73" s="30"/>
      <c r="D73" s="12" t="s">
        <v>33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46" t="s">
        <v>42</v>
      </c>
      <c r="C74" s="46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7"/>
        <v>664482.1</v>
      </c>
      <c r="K74" s="6"/>
    </row>
    <row r="75" spans="2:11" ht="15.75">
      <c r="B75" s="47"/>
      <c r="C75" s="47"/>
      <c r="D75" s="11" t="s">
        <v>29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47"/>
      <c r="C76" s="47"/>
      <c r="D76" s="11" t="s">
        <v>30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7"/>
        <v>664482.1</v>
      </c>
      <c r="K76" s="6"/>
    </row>
    <row r="77" spans="2:11" ht="15.75">
      <c r="B77" s="47"/>
      <c r="C77" s="47"/>
      <c r="D77" s="11" t="s">
        <v>31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47"/>
      <c r="C78" s="47"/>
      <c r="D78" s="11" t="s">
        <v>32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48"/>
      <c r="C79" s="48"/>
      <c r="D79" s="12" t="s">
        <v>33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38" t="s">
        <v>43</v>
      </c>
      <c r="C80" s="30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7"/>
        <v>1848203.7999999998</v>
      </c>
      <c r="K80" s="6"/>
    </row>
    <row r="81" spans="2:11" ht="15.75">
      <c r="B81" s="38"/>
      <c r="C81" s="30"/>
      <c r="D81" s="11" t="s">
        <v>29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38"/>
      <c r="C82" s="30"/>
      <c r="D82" s="11" t="s">
        <v>30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7"/>
        <v>1848203.7999999998</v>
      </c>
      <c r="K82" s="6"/>
    </row>
    <row r="83" spans="2:11" ht="15.75">
      <c r="B83" s="38"/>
      <c r="C83" s="30"/>
      <c r="D83" s="11" t="s">
        <v>31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38"/>
      <c r="C84" s="30"/>
      <c r="D84" s="11" t="s">
        <v>32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38"/>
      <c r="C85" s="30"/>
      <c r="D85" s="12" t="s">
        <v>33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38" t="s">
        <v>45</v>
      </c>
      <c r="C86" s="30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38"/>
      <c r="C87" s="30"/>
      <c r="D87" s="11" t="s">
        <v>29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38"/>
      <c r="C88" s="30"/>
      <c r="D88" s="11" t="s">
        <v>30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38"/>
      <c r="C89" s="30"/>
      <c r="D89" s="11" t="s">
        <v>31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38"/>
      <c r="C90" s="30"/>
      <c r="D90" s="11" t="s">
        <v>32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38"/>
      <c r="C91" s="30"/>
      <c r="D91" s="12" t="s">
        <v>33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35" t="s">
        <v>46</v>
      </c>
      <c r="C92" s="30" t="s">
        <v>39</v>
      </c>
      <c r="D92" s="11" t="s">
        <v>28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36"/>
      <c r="C93" s="30"/>
      <c r="D93" s="11" t="s">
        <v>29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36"/>
      <c r="C94" s="30"/>
      <c r="D94" s="11" t="s">
        <v>30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36"/>
      <c r="C95" s="30"/>
      <c r="D95" s="11" t="s">
        <v>31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36"/>
      <c r="C96" s="30"/>
      <c r="D96" s="11" t="s">
        <v>32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37"/>
      <c r="C97" s="30"/>
      <c r="D97" s="12" t="s">
        <v>33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35" t="s">
        <v>47</v>
      </c>
      <c r="C98" s="30" t="s">
        <v>41</v>
      </c>
      <c r="D98" s="11" t="s">
        <v>28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36"/>
      <c r="C99" s="30"/>
      <c r="D99" s="11" t="s">
        <v>29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36"/>
      <c r="C100" s="30"/>
      <c r="D100" s="11" t="s">
        <v>30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36"/>
      <c r="C101" s="30"/>
      <c r="D101" s="11" t="s">
        <v>31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36"/>
      <c r="C102" s="30"/>
      <c r="D102" s="11" t="s">
        <v>32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37"/>
      <c r="C103" s="30"/>
      <c r="D103" s="12" t="s">
        <v>33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35" t="s">
        <v>48</v>
      </c>
      <c r="C104" s="30" t="s">
        <v>41</v>
      </c>
      <c r="D104" s="11" t="s">
        <v>28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36"/>
      <c r="C105" s="30"/>
      <c r="D105" s="11" t="s">
        <v>29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36"/>
      <c r="C106" s="30"/>
      <c r="D106" s="11" t="s">
        <v>30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36"/>
      <c r="C107" s="30"/>
      <c r="D107" s="11" t="s">
        <v>31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36"/>
      <c r="C108" s="30"/>
      <c r="D108" s="11" t="s">
        <v>32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37"/>
      <c r="C109" s="30"/>
      <c r="D109" s="12" t="s">
        <v>33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35" t="s">
        <v>49</v>
      </c>
      <c r="C110" s="30" t="s">
        <v>39</v>
      </c>
      <c r="D110" s="11" t="s">
        <v>28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36"/>
      <c r="C111" s="30"/>
      <c r="D111" s="11" t="s">
        <v>29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36"/>
      <c r="C112" s="30"/>
      <c r="D112" s="11" t="s">
        <v>30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36"/>
      <c r="C113" s="30"/>
      <c r="D113" s="11" t="s">
        <v>31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36"/>
      <c r="C114" s="30"/>
      <c r="D114" s="11" t="s">
        <v>32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37"/>
      <c r="C115" s="30"/>
      <c r="D115" s="12" t="s">
        <v>33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35" t="s">
        <v>50</v>
      </c>
      <c r="C116" s="30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36"/>
      <c r="C117" s="30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36"/>
      <c r="C118" s="30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36"/>
      <c r="C119" s="30"/>
      <c r="D119" s="11" t="s">
        <v>31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36"/>
      <c r="C120" s="30"/>
      <c r="D120" s="11" t="s">
        <v>32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37"/>
      <c r="C121" s="30"/>
      <c r="D121" s="12" t="s">
        <v>33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62" t="s">
        <v>99</v>
      </c>
      <c r="C122" s="30" t="s">
        <v>39</v>
      </c>
      <c r="D122" s="11" t="s">
        <v>28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70"/>
      <c r="C123" s="30"/>
      <c r="D123" s="11" t="s">
        <v>29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70"/>
      <c r="C124" s="30"/>
      <c r="D124" s="11" t="s">
        <v>30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70"/>
      <c r="C125" s="30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70"/>
      <c r="C126" s="30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71"/>
      <c r="C127" s="30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72" t="s">
        <v>104</v>
      </c>
      <c r="C128" s="30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63"/>
      <c r="C129" s="30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3"/>
      <c r="C130" s="30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3"/>
      <c r="C131" s="30"/>
      <c r="D131" s="11" t="s">
        <v>31</v>
      </c>
      <c r="E131" s="8"/>
      <c r="F131" s="8" t="s">
        <v>19</v>
      </c>
      <c r="G131" s="8"/>
      <c r="H131" s="8"/>
      <c r="I131" s="8"/>
      <c r="J131" s="8"/>
      <c r="K131" s="6"/>
    </row>
    <row r="132" spans="2:11" ht="15.75">
      <c r="B132" s="63"/>
      <c r="C132" s="30"/>
      <c r="D132" s="11" t="s">
        <v>32</v>
      </c>
      <c r="E132" s="8"/>
      <c r="F132" s="8" t="s">
        <v>19</v>
      </c>
      <c r="G132" s="8"/>
      <c r="H132" s="8"/>
      <c r="I132" s="8"/>
      <c r="J132" s="8"/>
      <c r="K132" s="6"/>
    </row>
    <row r="133" spans="2:11" ht="15.75">
      <c r="B133" s="64"/>
      <c r="C133" s="30"/>
      <c r="D133" s="12" t="s">
        <v>33</v>
      </c>
      <c r="E133" s="8"/>
      <c r="F133" s="8" t="s">
        <v>19</v>
      </c>
      <c r="G133" s="8"/>
      <c r="H133" s="8"/>
      <c r="I133" s="8"/>
      <c r="J133" s="8"/>
      <c r="K133" s="6"/>
    </row>
    <row r="134" spans="2:11" ht="15.75">
      <c r="B134" s="27" t="s">
        <v>51</v>
      </c>
      <c r="C134" s="2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7"/>
        <v>89672.9</v>
      </c>
      <c r="K134" s="6"/>
    </row>
    <row r="135" spans="2:11" ht="15.75">
      <c r="B135" s="28"/>
      <c r="C135" s="28"/>
      <c r="D135" s="11" t="s">
        <v>29</v>
      </c>
      <c r="E135" s="8">
        <v>580.1</v>
      </c>
      <c r="F135" s="8">
        <v>1334.8</v>
      </c>
      <c r="G135" s="8">
        <f aca="true" t="shared" si="9" ref="G135:I137">G141+G147</f>
        <v>1420.8</v>
      </c>
      <c r="H135" s="8">
        <f t="shared" si="9"/>
        <v>2020.7</v>
      </c>
      <c r="I135" s="8">
        <f t="shared" si="9"/>
        <v>1479.3</v>
      </c>
      <c r="J135" s="8">
        <f t="shared" si="7"/>
        <v>6835.7</v>
      </c>
      <c r="K135" s="6"/>
    </row>
    <row r="136" spans="2:11" ht="15.75">
      <c r="B136" s="28"/>
      <c r="C136" s="28"/>
      <c r="D136" s="11" t="s">
        <v>30</v>
      </c>
      <c r="E136" s="8">
        <v>1618.3</v>
      </c>
      <c r="F136" s="8">
        <v>3809</v>
      </c>
      <c r="G136" s="8">
        <f t="shared" si="9"/>
        <v>4719</v>
      </c>
      <c r="H136" s="8">
        <f t="shared" si="9"/>
        <v>4747.5</v>
      </c>
      <c r="I136" s="8">
        <f t="shared" si="9"/>
        <v>4882.9</v>
      </c>
      <c r="J136" s="8">
        <f t="shared" si="7"/>
        <v>19776.699999999997</v>
      </c>
      <c r="K136" s="6"/>
    </row>
    <row r="137" spans="2:11" ht="15.75">
      <c r="B137" s="28"/>
      <c r="C137" s="28"/>
      <c r="D137" s="11" t="s">
        <v>31</v>
      </c>
      <c r="E137" s="8">
        <v>6087.7</v>
      </c>
      <c r="F137" s="8">
        <f>F143+F149</f>
        <v>13924.1</v>
      </c>
      <c r="G137" s="8">
        <f t="shared" si="9"/>
        <v>14156.9</v>
      </c>
      <c r="H137" s="8">
        <f t="shared" si="9"/>
        <v>14242.9</v>
      </c>
      <c r="I137" s="8">
        <f t="shared" si="9"/>
        <v>14648.9</v>
      </c>
      <c r="J137" s="8">
        <f t="shared" si="7"/>
        <v>63060.5</v>
      </c>
      <c r="K137" s="6"/>
    </row>
    <row r="138" spans="2:11" ht="15.75">
      <c r="B138" s="28"/>
      <c r="C138" s="28"/>
      <c r="D138" s="11" t="s">
        <v>32</v>
      </c>
      <c r="E138" s="8"/>
      <c r="F138" s="8"/>
      <c r="G138" s="8"/>
      <c r="H138" s="8"/>
      <c r="I138" s="8"/>
      <c r="J138" s="8">
        <f t="shared" si="7"/>
        <v>0</v>
      </c>
      <c r="K138" s="6"/>
    </row>
    <row r="139" spans="2:11" ht="15.75">
      <c r="B139" s="29"/>
      <c r="C139" s="29"/>
      <c r="D139" s="12" t="s">
        <v>33</v>
      </c>
      <c r="E139" s="8"/>
      <c r="F139" s="8"/>
      <c r="G139" s="8"/>
      <c r="H139" s="8"/>
      <c r="I139" s="8"/>
      <c r="J139" s="8">
        <f t="shared" si="7"/>
        <v>0</v>
      </c>
      <c r="K139" s="6"/>
    </row>
    <row r="140" spans="2:11" ht="15.75">
      <c r="B140" s="69" t="s">
        <v>52</v>
      </c>
      <c r="C140" s="30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89557.1</v>
      </c>
      <c r="K140" s="6"/>
    </row>
    <row r="141" spans="2:11" ht="15.75">
      <c r="B141" s="69"/>
      <c r="C141" s="30"/>
      <c r="D141" s="14" t="s">
        <v>29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7"/>
        <v>6827.6</v>
      </c>
      <c r="K141" s="6"/>
    </row>
    <row r="142" spans="2:11" ht="15.75">
      <c r="B142" s="69"/>
      <c r="C142" s="30"/>
      <c r="D142" s="14" t="s">
        <v>30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7"/>
        <v>19669</v>
      </c>
      <c r="K142" s="6"/>
    </row>
    <row r="143" spans="2:11" ht="15.75">
      <c r="B143" s="69"/>
      <c r="C143" s="30"/>
      <c r="D143" s="14" t="s">
        <v>31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7"/>
        <v>63060.5</v>
      </c>
      <c r="K143" s="6"/>
    </row>
    <row r="144" spans="2:11" ht="15.75">
      <c r="B144" s="69"/>
      <c r="C144" s="30"/>
      <c r="D144" s="14" t="s">
        <v>32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69"/>
      <c r="C145" s="30"/>
      <c r="D145" s="15" t="s">
        <v>33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66" t="s">
        <v>54</v>
      </c>
      <c r="C146" s="30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7"/>
        <v>115.8</v>
      </c>
      <c r="K146" s="6"/>
    </row>
    <row r="147" spans="2:11" ht="15.75">
      <c r="B147" s="67"/>
      <c r="C147" s="30"/>
      <c r="D147" s="14" t="s">
        <v>29</v>
      </c>
      <c r="E147" s="8"/>
      <c r="F147" s="8">
        <v>8.1</v>
      </c>
      <c r="G147" s="8"/>
      <c r="H147" s="8"/>
      <c r="I147" s="8"/>
      <c r="J147" s="8">
        <f t="shared" si="7"/>
        <v>8.1</v>
      </c>
      <c r="K147" s="6"/>
    </row>
    <row r="148" spans="2:11" ht="15.75">
      <c r="B148" s="67"/>
      <c r="C148" s="30"/>
      <c r="D148" s="14" t="s">
        <v>30</v>
      </c>
      <c r="E148" s="8"/>
      <c r="F148" s="8">
        <v>107.7</v>
      </c>
      <c r="G148" s="8"/>
      <c r="H148" s="8"/>
      <c r="I148" s="8"/>
      <c r="J148" s="8">
        <f t="shared" si="7"/>
        <v>107.7</v>
      </c>
      <c r="K148" s="6"/>
    </row>
    <row r="149" spans="2:11" ht="15.75">
      <c r="B149" s="67"/>
      <c r="C149" s="30"/>
      <c r="D149" s="14" t="s">
        <v>31</v>
      </c>
      <c r="E149" s="8"/>
      <c r="F149" s="8"/>
      <c r="G149" s="8"/>
      <c r="H149" s="8"/>
      <c r="I149" s="8"/>
      <c r="J149" s="8">
        <f t="shared" si="7"/>
        <v>0</v>
      </c>
      <c r="K149" s="6"/>
    </row>
    <row r="150" spans="2:11" ht="15.75">
      <c r="B150" s="67"/>
      <c r="C150" s="30"/>
      <c r="D150" s="14" t="s">
        <v>32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68"/>
      <c r="C151" s="30"/>
      <c r="D151" s="15" t="s">
        <v>33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27" t="s">
        <v>56</v>
      </c>
      <c r="C152" s="32" t="s">
        <v>7</v>
      </c>
      <c r="D152" s="11" t="s">
        <v>28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2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28"/>
      <c r="C154" s="33"/>
      <c r="D154" s="11" t="s">
        <v>30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2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2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2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5" t="s">
        <v>55</v>
      </c>
      <c r="C158" s="30" t="s">
        <v>53</v>
      </c>
      <c r="D158" s="11" t="s">
        <v>28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3"/>
      <c r="C159" s="30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53"/>
      <c r="C160" s="30"/>
      <c r="D160" s="11" t="s">
        <v>30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3"/>
      <c r="C161" s="30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53"/>
      <c r="C162" s="30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54"/>
      <c r="C163" s="30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2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10" ref="J164:J175">E164+F164+G164+H164+I164</f>
        <v>11382.6</v>
      </c>
      <c r="K164" s="6"/>
    </row>
    <row r="165" spans="2:11" ht="15.75">
      <c r="B165" s="28"/>
      <c r="C165" s="33"/>
      <c r="D165" s="11" t="s">
        <v>29</v>
      </c>
      <c r="E165" s="8"/>
      <c r="F165" s="8"/>
      <c r="G165" s="8"/>
      <c r="H165" s="8"/>
      <c r="I165" s="8"/>
      <c r="J165" s="8">
        <f t="shared" si="10"/>
        <v>0</v>
      </c>
      <c r="K165" s="6"/>
    </row>
    <row r="166" spans="2:11" ht="15.75">
      <c r="B166" s="2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10"/>
        <v>11382.6</v>
      </c>
      <c r="K166" s="6"/>
    </row>
    <row r="167" spans="2:11" ht="15.75">
      <c r="B167" s="28"/>
      <c r="C167" s="33"/>
      <c r="D167" s="11" t="s">
        <v>31</v>
      </c>
      <c r="E167" s="8"/>
      <c r="F167" s="8"/>
      <c r="G167" s="8"/>
      <c r="H167" s="8"/>
      <c r="I167" s="8"/>
      <c r="J167" s="8">
        <f t="shared" si="10"/>
        <v>0</v>
      </c>
      <c r="K167" s="6"/>
    </row>
    <row r="168" spans="2:11" ht="15.75">
      <c r="B168" s="28"/>
      <c r="C168" s="33"/>
      <c r="D168" s="11" t="s">
        <v>32</v>
      </c>
      <c r="E168" s="8"/>
      <c r="F168" s="8"/>
      <c r="G168" s="8"/>
      <c r="H168" s="8"/>
      <c r="I168" s="8"/>
      <c r="J168" s="8">
        <f t="shared" si="10"/>
        <v>0</v>
      </c>
      <c r="K168" s="6"/>
    </row>
    <row r="169" spans="2:11" ht="15.75">
      <c r="B169" s="29"/>
      <c r="C169" s="34"/>
      <c r="D169" s="12" t="s">
        <v>33</v>
      </c>
      <c r="E169" s="8"/>
      <c r="F169" s="8"/>
      <c r="G169" s="8"/>
      <c r="H169" s="8"/>
      <c r="I169" s="8"/>
      <c r="J169" s="8">
        <f t="shared" si="10"/>
        <v>0</v>
      </c>
      <c r="K169" s="6"/>
    </row>
    <row r="170" spans="2:11" ht="15.75">
      <c r="B170" s="35" t="s">
        <v>96</v>
      </c>
      <c r="C170" s="30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10"/>
        <v>11382.6</v>
      </c>
      <c r="K170" s="6"/>
    </row>
    <row r="171" spans="2:11" ht="15.75">
      <c r="B171" s="53"/>
      <c r="C171" s="30"/>
      <c r="D171" s="11" t="s">
        <v>29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53"/>
      <c r="C172" s="30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53"/>
      <c r="C173" s="30"/>
      <c r="D173" s="11" t="s">
        <v>31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53"/>
      <c r="C174" s="30"/>
      <c r="D174" s="11" t="s">
        <v>32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54"/>
      <c r="C175" s="30"/>
      <c r="D175" s="12" t="s">
        <v>33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65" t="s">
        <v>57</v>
      </c>
      <c r="C176" s="40" t="s">
        <v>22</v>
      </c>
      <c r="D176" s="11" t="s">
        <v>28</v>
      </c>
      <c r="E176" s="5">
        <f>E182</f>
        <v>28408.1</v>
      </c>
      <c r="F176" s="5">
        <f>F177+F178+F179</f>
        <v>26642.699999999997</v>
      </c>
      <c r="G176" s="5">
        <f>G182</f>
        <v>30986.800000000003</v>
      </c>
      <c r="H176" s="5">
        <f>H182</f>
        <v>179501.19999999998</v>
      </c>
      <c r="I176" s="5">
        <f>I182</f>
        <v>98951.9</v>
      </c>
      <c r="J176" s="5">
        <f>J177+J178+J179</f>
        <v>364490.69999999995</v>
      </c>
      <c r="K176" s="6"/>
    </row>
    <row r="177" spans="2:11" ht="15.75">
      <c r="B177" s="65"/>
      <c r="C177" s="40"/>
      <c r="D177" s="11" t="s">
        <v>29</v>
      </c>
      <c r="E177" s="16">
        <f>E188+E195+E255+E267+E285+E303+E327+E345+E351+E357+E363+E369+E249</f>
        <v>15729.6</v>
      </c>
      <c r="F177" s="16">
        <f>F189+F195+F249+F255+F267+F285+F303+F327+F345+F351+F357+F363+F369</f>
        <v>8929.300000000001</v>
      </c>
      <c r="G177" s="16">
        <f aca="true" t="shared" si="11" ref="G177:I181">G183</f>
        <v>5124.900000000001</v>
      </c>
      <c r="H177" s="16">
        <f t="shared" si="11"/>
        <v>18130.899999999998</v>
      </c>
      <c r="I177" s="16">
        <f>I183</f>
        <v>8903.400000000001</v>
      </c>
      <c r="J177" s="5">
        <f t="shared" si="7"/>
        <v>56818.1</v>
      </c>
      <c r="K177" s="6"/>
    </row>
    <row r="178" spans="2:11" ht="15.75">
      <c r="B178" s="65"/>
      <c r="C178" s="40"/>
      <c r="D178" s="11" t="s">
        <v>30</v>
      </c>
      <c r="E178" s="5">
        <f>E184</f>
        <v>10448.199999999999</v>
      </c>
      <c r="F178" s="8">
        <f>F196+F250+F256+F268+F286+F304+F328+F346+F352+F358+F364+F370</f>
        <v>17713.399999999998</v>
      </c>
      <c r="G178" s="8">
        <f t="shared" si="11"/>
        <v>25861.9</v>
      </c>
      <c r="H178" s="8">
        <f>H190+H196+H250+H256+H268+H286+H304+H328+H346+H352+H358+H364+H370</f>
        <v>161370.3</v>
      </c>
      <c r="I178" s="8">
        <f>I184</f>
        <v>90048.49999999999</v>
      </c>
      <c r="J178" s="5">
        <f>SUM(E178:I178)</f>
        <v>305442.3</v>
      </c>
      <c r="K178" s="6"/>
    </row>
    <row r="179" spans="2:11" ht="15.75">
      <c r="B179" s="65"/>
      <c r="C179" s="40"/>
      <c r="D179" s="11" t="s">
        <v>31</v>
      </c>
      <c r="E179" s="8">
        <f>E185</f>
        <v>2230.2999999999997</v>
      </c>
      <c r="F179" s="8">
        <f>F185</f>
        <v>0</v>
      </c>
      <c r="G179" s="8">
        <f t="shared" si="11"/>
        <v>0</v>
      </c>
      <c r="H179" s="8">
        <f t="shared" si="11"/>
        <v>0</v>
      </c>
      <c r="I179" s="8">
        <f t="shared" si="11"/>
        <v>0</v>
      </c>
      <c r="J179" s="5">
        <f t="shared" si="7"/>
        <v>2230.2999999999997</v>
      </c>
      <c r="K179" s="6"/>
    </row>
    <row r="180" spans="2:11" ht="15.75">
      <c r="B180" s="65"/>
      <c r="C180" s="40"/>
      <c r="D180" s="11" t="s">
        <v>32</v>
      </c>
      <c r="E180" s="8">
        <f>E186</f>
        <v>0</v>
      </c>
      <c r="F180" s="8">
        <f>F186</f>
        <v>0</v>
      </c>
      <c r="G180" s="8">
        <f t="shared" si="11"/>
        <v>0</v>
      </c>
      <c r="H180" s="8">
        <f t="shared" si="11"/>
        <v>0</v>
      </c>
      <c r="I180" s="8">
        <f t="shared" si="11"/>
        <v>0</v>
      </c>
      <c r="J180" s="8">
        <f t="shared" si="7"/>
        <v>0</v>
      </c>
      <c r="K180" s="6"/>
    </row>
    <row r="181" spans="2:11" ht="15.75">
      <c r="B181" s="65"/>
      <c r="C181" s="40"/>
      <c r="D181" s="12" t="s">
        <v>33</v>
      </c>
      <c r="E181" s="8">
        <f>E187</f>
        <v>0</v>
      </c>
      <c r="F181" s="8">
        <f>F187</f>
        <v>0</v>
      </c>
      <c r="G181" s="8">
        <f t="shared" si="11"/>
        <v>0</v>
      </c>
      <c r="H181" s="8">
        <f t="shared" si="11"/>
        <v>0</v>
      </c>
      <c r="I181" s="8">
        <f t="shared" si="11"/>
        <v>0</v>
      </c>
      <c r="J181" s="8">
        <f t="shared" si="7"/>
        <v>0</v>
      </c>
      <c r="K181" s="6"/>
    </row>
    <row r="182" spans="2:11" ht="15.75">
      <c r="B182" s="6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30986.800000000003</v>
      </c>
      <c r="H182" s="8">
        <f>H183+H184+H185+H186+H187</f>
        <v>179501.19999999998</v>
      </c>
      <c r="I182" s="8">
        <f>I183+I184+I185+I186+I187</f>
        <v>98951.9</v>
      </c>
      <c r="J182" s="8">
        <f t="shared" si="7"/>
        <v>364490.69999999995</v>
      </c>
      <c r="K182" s="6"/>
    </row>
    <row r="183" spans="2:11" ht="15.75">
      <c r="B183" s="65"/>
      <c r="C183" s="33"/>
      <c r="D183" s="11" t="s">
        <v>29</v>
      </c>
      <c r="E183" s="8">
        <f>E189+E195+E249+E255+E267+E285+E303+E327+E345+E351+E357+E363+E369</f>
        <v>15729.6</v>
      </c>
      <c r="F183" s="8">
        <f>F189+F195+F255+F267+F327+F345+F351+F357</f>
        <v>8929.300000000001</v>
      </c>
      <c r="G183" s="8">
        <f>G189+G195+G249+G255+G267+G285+G303+G327+G345+G351+G357+G363+G369</f>
        <v>5124.900000000001</v>
      </c>
      <c r="H183" s="8">
        <f>H189+H195+H249+H255+H267+H285+H303+H327+H345+H351+H357+H363+H369</f>
        <v>18130.899999999998</v>
      </c>
      <c r="I183" s="8">
        <f>I189+I195+I249+I255+I267+I285+I303+I327+I345+I351+I357+I363+I369</f>
        <v>8903.400000000001</v>
      </c>
      <c r="J183" s="8">
        <f t="shared" si="7"/>
        <v>56818.1</v>
      </c>
      <c r="K183" s="6"/>
    </row>
    <row r="184" spans="2:11" ht="15.75">
      <c r="B184" s="65"/>
      <c r="C184" s="33"/>
      <c r="D184" s="11" t="s">
        <v>30</v>
      </c>
      <c r="E184" s="8">
        <f>E190+E196+E250+E256+E286+E304+E328+E346+E352+E358+E364+E370+E268</f>
        <v>10448.199999999999</v>
      </c>
      <c r="F184" s="8">
        <f>F196+F256+F268</f>
        <v>17713.399999999998</v>
      </c>
      <c r="G184" s="8">
        <f>G196+G256+G268+G328</f>
        <v>25861.9</v>
      </c>
      <c r="H184" s="8">
        <v>161370.3</v>
      </c>
      <c r="I184" s="8">
        <f>I190+I196+I256+I268+I328</f>
        <v>90048.49999999999</v>
      </c>
      <c r="J184" s="8">
        <f>SUM(E184:I184)</f>
        <v>305442.3</v>
      </c>
      <c r="K184" s="6"/>
    </row>
    <row r="185" spans="2:11" ht="15.75">
      <c r="B185" s="65"/>
      <c r="C185" s="33"/>
      <c r="D185" s="11" t="s">
        <v>31</v>
      </c>
      <c r="E185" s="8">
        <f>E191+E197+E251+E257+E269+E287+E305+E329+E347+E353+E359+E365+E371</f>
        <v>2230.2999999999997</v>
      </c>
      <c r="F185" s="8">
        <f>F191+F197+F251+F257+F269+F287+F305+F329+F347+F353+F359+F365+F371</f>
        <v>0</v>
      </c>
      <c r="G185" s="8">
        <f>G191+G197+G221+G227+G239+G263+G281+G305+G323+G329+G335+G341+G347</f>
        <v>0</v>
      </c>
      <c r="H185" s="8">
        <f>H191+H197+H221+H227+H239+H263+H281+H305+H323+H329+H335+H341+H347</f>
        <v>0</v>
      </c>
      <c r="I185" s="8">
        <f>I191+I197+I221+I227+I239+I263+I281+I305+I323+I329+I335+I341+I347</f>
        <v>0</v>
      </c>
      <c r="J185" s="8">
        <f t="shared" si="7"/>
        <v>2230.2999999999997</v>
      </c>
      <c r="K185" s="6"/>
    </row>
    <row r="186" spans="2:11" ht="15.75">
      <c r="B186" s="65"/>
      <c r="C186" s="33"/>
      <c r="D186" s="11" t="s">
        <v>32</v>
      </c>
      <c r="E186" s="8">
        <f>E192+E198+E252+E258+E288+E330+E348+E354+E360+E366+E372</f>
        <v>0</v>
      </c>
      <c r="F186" s="8">
        <f>F192+F198+F252+F258+F288+F330+F348+F354+F360+F366+F372</f>
        <v>0</v>
      </c>
      <c r="G186" s="8">
        <f>G192+G198+G222+G228+G264+G306+G324+G330+G336+G342+G348</f>
        <v>0</v>
      </c>
      <c r="H186" s="8">
        <f>H192+H198+H222+H228+H264+H306+H324+H330+H336+H342+H348</f>
        <v>0</v>
      </c>
      <c r="I186" s="8">
        <f>I192+I198+I222+I228+I264+I306+I324+I330+I336+I342+I348</f>
        <v>0</v>
      </c>
      <c r="J186" s="8">
        <f t="shared" si="7"/>
        <v>0</v>
      </c>
      <c r="K186" s="6"/>
    </row>
    <row r="187" spans="2:11" ht="15.75">
      <c r="B187" s="65"/>
      <c r="C187" s="34"/>
      <c r="D187" s="12" t="s">
        <v>33</v>
      </c>
      <c r="E187" s="8">
        <f>E193+E199+E253+E259+E289+E307+E331+E349+E355+E361+E367+E373</f>
        <v>0</v>
      </c>
      <c r="F187" s="8">
        <f>F193+F199+F253+F259+F289+F307+F331+F349+F355+F361+F367+F373</f>
        <v>0</v>
      </c>
      <c r="G187" s="8">
        <f>G193+G199+G223+G229+G265+G283+G307+G325+G331+G337+G343+G349</f>
        <v>0</v>
      </c>
      <c r="H187" s="8">
        <f>H193+H199+H223+H229+H265+H283+H307+H325+H331+H337+H343+H349</f>
        <v>0</v>
      </c>
      <c r="I187" s="8">
        <f>I193+I199+I223+I229+I265+I283+I307+I325+I331+I337+I343+I349</f>
        <v>0</v>
      </c>
      <c r="J187" s="8">
        <f t="shared" si="7"/>
        <v>0</v>
      </c>
      <c r="K187" s="6"/>
    </row>
    <row r="188" spans="2:11" ht="15.75">
      <c r="B188" s="61" t="s">
        <v>58</v>
      </c>
      <c r="C188" s="32" t="s">
        <v>7</v>
      </c>
      <c r="D188" s="11" t="s">
        <v>28</v>
      </c>
      <c r="E188" s="8">
        <f aca="true" t="shared" si="12" ref="E188:J188">E189+E190+E191+E192+E193</f>
        <v>1849.7</v>
      </c>
      <c r="F188" s="8">
        <f t="shared" si="12"/>
        <v>2540.9</v>
      </c>
      <c r="G188" s="8">
        <f t="shared" si="12"/>
        <v>1484.2</v>
      </c>
      <c r="H188" s="8">
        <f>H189</f>
        <v>6167.1</v>
      </c>
      <c r="I188" s="8">
        <f t="shared" si="12"/>
        <v>2870.2</v>
      </c>
      <c r="J188" s="8">
        <f t="shared" si="12"/>
        <v>13138.2</v>
      </c>
      <c r="K188" s="6"/>
    </row>
    <row r="189" spans="2:11" ht="15.75">
      <c r="B189" s="61"/>
      <c r="C189" s="33"/>
      <c r="D189" s="11" t="s">
        <v>29</v>
      </c>
      <c r="E189" s="8">
        <v>1849.7</v>
      </c>
      <c r="F189" s="8">
        <v>2540.9</v>
      </c>
      <c r="G189" s="8">
        <v>1484.2</v>
      </c>
      <c r="H189" s="8">
        <v>6167.1</v>
      </c>
      <c r="I189" s="8">
        <v>1096.3</v>
      </c>
      <c r="J189" s="8">
        <f>SUM(E189:I189)</f>
        <v>13138.2</v>
      </c>
      <c r="K189" s="6"/>
    </row>
    <row r="190" spans="2:11" ht="15.75">
      <c r="B190" s="61"/>
      <c r="C190" s="33"/>
      <c r="D190" s="11" t="s">
        <v>30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61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61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61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61" t="s">
        <v>59</v>
      </c>
      <c r="C194" s="32" t="s">
        <v>7</v>
      </c>
      <c r="D194" s="11" t="s">
        <v>28</v>
      </c>
      <c r="E194" s="8">
        <f>E195+E196+E197+E198+E199</f>
        <v>13430.8</v>
      </c>
      <c r="F194" s="8">
        <f>F195+F196+F197</f>
        <v>19162.8</v>
      </c>
      <c r="G194" s="8">
        <f>G195+G196+G197+G198+G199</f>
        <v>18391.4</v>
      </c>
      <c r="H194" s="8">
        <f>H195+H196+H197+H198+H199</f>
        <v>164411.8</v>
      </c>
      <c r="I194" s="8">
        <f>I195+I196+I197+I198+I199</f>
        <v>75624.9</v>
      </c>
      <c r="J194" s="8">
        <f>J195+J196+J197+J198</f>
        <v>291021.7</v>
      </c>
      <c r="K194" s="6"/>
    </row>
    <row r="195" spans="2:11" ht="15.75">
      <c r="B195" s="61"/>
      <c r="C195" s="33"/>
      <c r="D195" s="11" t="s">
        <v>29</v>
      </c>
      <c r="E195" s="8">
        <v>8032.4</v>
      </c>
      <c r="F195" s="8">
        <v>4558.7</v>
      </c>
      <c r="G195" s="8">
        <f>G201+G207+G213+G219+G225+G231+G237</f>
        <v>2436.1000000000004</v>
      </c>
      <c r="H195" s="8">
        <f>H201+H207+H213+H219+H225+H231+H237</f>
        <v>10755.9</v>
      </c>
      <c r="I195" s="8">
        <v>4947.4</v>
      </c>
      <c r="J195" s="8">
        <f>SUM(E195:I195)</f>
        <v>30730.5</v>
      </c>
      <c r="K195" s="6"/>
    </row>
    <row r="196" spans="2:11" ht="15.75">
      <c r="B196" s="61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15955.3</v>
      </c>
      <c r="H196" s="8">
        <f>H202+H208+H213+H220+H226+H232+H238</f>
        <v>153655.9</v>
      </c>
      <c r="I196" s="8">
        <f>I244</f>
        <v>70677.5</v>
      </c>
      <c r="J196" s="8">
        <f>SUM(E196:I196)</f>
        <v>258076</v>
      </c>
      <c r="K196" s="6"/>
    </row>
    <row r="197" spans="2:11" ht="15.75">
      <c r="B197" s="61"/>
      <c r="C197" s="33"/>
      <c r="D197" s="11" t="s">
        <v>31</v>
      </c>
      <c r="E197" s="8">
        <v>2215.2</v>
      </c>
      <c r="F197" s="8">
        <f>F203+F209</f>
        <v>0</v>
      </c>
      <c r="G197" s="8">
        <f>G203+G209</f>
        <v>0</v>
      </c>
      <c r="H197" s="8">
        <f>H203+H209</f>
        <v>0</v>
      </c>
      <c r="I197" s="8">
        <f>I203+I209</f>
        <v>0</v>
      </c>
      <c r="J197" s="8">
        <f aca="true" t="shared" si="13" ref="J197:J211">SUM(E197:I197)</f>
        <v>2215.2</v>
      </c>
      <c r="K197" s="6"/>
    </row>
    <row r="198" spans="2:11" ht="15.75">
      <c r="B198" s="61"/>
      <c r="C198" s="33"/>
      <c r="D198" s="11" t="s">
        <v>32</v>
      </c>
      <c r="E198" s="8"/>
      <c r="F198" s="8"/>
      <c r="G198" s="8"/>
      <c r="H198" s="8"/>
      <c r="I198" s="8"/>
      <c r="J198" s="8">
        <f t="shared" si="13"/>
        <v>0</v>
      </c>
      <c r="K198" s="6"/>
    </row>
    <row r="199" spans="2:11" ht="15.75">
      <c r="B199" s="61"/>
      <c r="C199" s="34"/>
      <c r="D199" s="12" t="s">
        <v>33</v>
      </c>
      <c r="E199" s="8"/>
      <c r="F199" s="8"/>
      <c r="G199" s="8"/>
      <c r="H199" s="8"/>
      <c r="I199" s="8"/>
      <c r="J199" s="8">
        <f t="shared" si="13"/>
        <v>0</v>
      </c>
      <c r="K199" s="6"/>
    </row>
    <row r="200" spans="2:11" ht="15.75">
      <c r="B200" s="58" t="s">
        <v>60</v>
      </c>
      <c r="C200" s="30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3"/>
        <v>6121.4</v>
      </c>
      <c r="K200" s="6"/>
    </row>
    <row r="201" spans="2:11" ht="15.75">
      <c r="B201" s="59"/>
      <c r="C201" s="30"/>
      <c r="D201" s="11" t="s">
        <v>29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3"/>
        <v>428.5</v>
      </c>
      <c r="K201" s="6"/>
    </row>
    <row r="202" spans="2:11" ht="15.75">
      <c r="B202" s="59"/>
      <c r="C202" s="30"/>
      <c r="D202" s="11" t="s">
        <v>30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3"/>
        <v>5692.9</v>
      </c>
      <c r="K202" s="6"/>
    </row>
    <row r="203" spans="2:11" ht="15.75">
      <c r="B203" s="59"/>
      <c r="C203" s="30"/>
      <c r="D203" s="11" t="s">
        <v>31</v>
      </c>
      <c r="E203" s="8"/>
      <c r="F203" s="8"/>
      <c r="G203" s="8"/>
      <c r="H203" s="8"/>
      <c r="I203" s="8"/>
      <c r="J203" s="8">
        <f t="shared" si="13"/>
        <v>0</v>
      </c>
      <c r="K203" s="6"/>
    </row>
    <row r="204" spans="2:11" ht="15.75">
      <c r="B204" s="59"/>
      <c r="C204" s="30"/>
      <c r="D204" s="11" t="s">
        <v>32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0"/>
      <c r="C205" s="30"/>
      <c r="D205" s="12" t="s">
        <v>33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55" t="s">
        <v>61</v>
      </c>
      <c r="C206" s="30" t="s">
        <v>53</v>
      </c>
      <c r="D206" s="11" t="s">
        <v>28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3"/>
        <v>26731.4</v>
      </c>
      <c r="K206" s="6"/>
    </row>
    <row r="207" spans="2:11" ht="15.75">
      <c r="B207" s="36"/>
      <c r="C207" s="30"/>
      <c r="D207" s="11" t="s">
        <v>29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3"/>
        <v>1864.9</v>
      </c>
      <c r="K207" s="6"/>
    </row>
    <row r="208" spans="2:11" ht="15.75">
      <c r="B208" s="36"/>
      <c r="C208" s="30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3"/>
        <v>24866.5</v>
      </c>
      <c r="K208" s="6"/>
    </row>
    <row r="209" spans="2:11" ht="15.75">
      <c r="B209" s="36"/>
      <c r="C209" s="30"/>
      <c r="D209" s="11" t="s">
        <v>31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36"/>
      <c r="C210" s="30"/>
      <c r="D210" s="11" t="s">
        <v>32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37"/>
      <c r="C211" s="30"/>
      <c r="D211" s="12" t="s">
        <v>33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 customHeight="1">
      <c r="B212" s="62" t="s">
        <v>98</v>
      </c>
      <c r="C212" s="30" t="s">
        <v>53</v>
      </c>
      <c r="D212" s="11" t="s">
        <v>28</v>
      </c>
      <c r="E212" s="8"/>
      <c r="F212" s="8">
        <f>SUM(F213:F217)</f>
        <v>3466.2</v>
      </c>
      <c r="G212" s="8">
        <f>G213+G214+G215</f>
        <v>1235.2</v>
      </c>
      <c r="H212" s="8">
        <v>0</v>
      </c>
      <c r="I212" s="8"/>
      <c r="J212" s="8">
        <f>J213</f>
        <v>4701.4</v>
      </c>
      <c r="K212" s="6"/>
    </row>
    <row r="213" spans="2:11" ht="15.75">
      <c r="B213" s="63"/>
      <c r="C213" s="30"/>
      <c r="D213" s="11" t="s">
        <v>29</v>
      </c>
      <c r="E213" s="8"/>
      <c r="F213" s="8">
        <v>3466.2</v>
      </c>
      <c r="G213" s="8">
        <v>1235.2</v>
      </c>
      <c r="H213" s="8">
        <v>0</v>
      </c>
      <c r="I213" s="8"/>
      <c r="J213" s="8">
        <f>F212:F213+G213</f>
        <v>4701.4</v>
      </c>
      <c r="K213" s="6"/>
    </row>
    <row r="214" spans="2:11" ht="15.75">
      <c r="B214" s="63"/>
      <c r="C214" s="30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63"/>
      <c r="C215" s="30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63"/>
      <c r="C216" s="30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64"/>
      <c r="C217" s="30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55" t="s">
        <v>100</v>
      </c>
      <c r="C218" s="30" t="s">
        <v>53</v>
      </c>
      <c r="D218" s="11" t="s">
        <v>28</v>
      </c>
      <c r="E218" s="8"/>
      <c r="F218" s="8"/>
      <c r="G218" s="8">
        <f>G219+G220+G221</f>
        <v>0</v>
      </c>
      <c r="H218" s="8">
        <f>H219+H220+H221</f>
        <v>17224.3</v>
      </c>
      <c r="I218" s="8">
        <f>I219+I220+I221+I222+I223</f>
        <v>0</v>
      </c>
      <c r="J218" s="8">
        <f>SUM(E218:I218)</f>
        <v>17224.3</v>
      </c>
      <c r="K218" s="6"/>
    </row>
    <row r="219" spans="2:11" ht="15.75">
      <c r="B219" s="36"/>
      <c r="C219" s="30"/>
      <c r="D219" s="11" t="s">
        <v>29</v>
      </c>
      <c r="E219" s="8"/>
      <c r="F219" s="8"/>
      <c r="G219" s="8">
        <v>0</v>
      </c>
      <c r="H219" s="8">
        <v>1126.8</v>
      </c>
      <c r="I219" s="8">
        <v>0</v>
      </c>
      <c r="J219" s="8">
        <f>SUM(E219:I219)</f>
        <v>1126.8</v>
      </c>
      <c r="K219" s="6"/>
    </row>
    <row r="220" spans="2:11" ht="15.75">
      <c r="B220" s="36"/>
      <c r="C220" s="30"/>
      <c r="D220" s="11" t="s">
        <v>30</v>
      </c>
      <c r="E220" s="8"/>
      <c r="F220" s="8"/>
      <c r="G220" s="8">
        <v>0</v>
      </c>
      <c r="H220" s="8">
        <v>16097.5</v>
      </c>
      <c r="I220" s="8"/>
      <c r="J220" s="8">
        <f>SUM(E220:I220)</f>
        <v>16097.5</v>
      </c>
      <c r="K220" s="6"/>
    </row>
    <row r="221" spans="2:11" ht="15.75">
      <c r="B221" s="36"/>
      <c r="C221" s="30"/>
      <c r="D221" s="11" t="s">
        <v>31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36"/>
      <c r="C222" s="30"/>
      <c r="D222" s="11" t="s">
        <v>32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37"/>
      <c r="C223" s="30"/>
      <c r="D223" s="12" t="s">
        <v>33</v>
      </c>
      <c r="E223" s="8"/>
      <c r="F223" s="8"/>
      <c r="G223" s="8"/>
      <c r="H223" s="8"/>
      <c r="I223" s="8"/>
      <c r="J223" s="8">
        <v>0</v>
      </c>
      <c r="K223" s="6"/>
    </row>
    <row r="224" spans="2:11" ht="15.75">
      <c r="B224" s="55" t="s">
        <v>101</v>
      </c>
      <c r="C224" s="30" t="s">
        <v>53</v>
      </c>
      <c r="D224" s="11" t="s">
        <v>28</v>
      </c>
      <c r="E224" s="8"/>
      <c r="F224" s="8"/>
      <c r="G224" s="13">
        <v>0</v>
      </c>
      <c r="H224" s="13">
        <f>H225+H226+H227</f>
        <v>69267.1</v>
      </c>
      <c r="I224" s="13">
        <v>0</v>
      </c>
      <c r="J224" s="8">
        <f>SUM(E224:I224)</f>
        <v>69267.1</v>
      </c>
      <c r="K224" s="6"/>
    </row>
    <row r="225" spans="2:11" ht="15.75">
      <c r="B225" s="36"/>
      <c r="C225" s="30"/>
      <c r="D225" s="11" t="s">
        <v>29</v>
      </c>
      <c r="E225" s="8"/>
      <c r="F225" s="8"/>
      <c r="G225" s="13">
        <v>0</v>
      </c>
      <c r="H225" s="13">
        <v>4531.5</v>
      </c>
      <c r="I225" s="13">
        <v>0</v>
      </c>
      <c r="J225" s="8">
        <f>SUM(E225:I225)</f>
        <v>4531.5</v>
      </c>
      <c r="K225" s="6"/>
    </row>
    <row r="226" spans="2:11" ht="15.75">
      <c r="B226" s="36"/>
      <c r="C226" s="30"/>
      <c r="D226" s="11" t="s">
        <v>30</v>
      </c>
      <c r="E226" s="8"/>
      <c r="F226" s="8"/>
      <c r="G226" s="13">
        <v>0</v>
      </c>
      <c r="H226" s="13">
        <v>64735.6</v>
      </c>
      <c r="I226" s="13">
        <v>0</v>
      </c>
      <c r="J226" s="8">
        <f>SUM(E226:I226)</f>
        <v>64735.6</v>
      </c>
      <c r="K226" s="6"/>
    </row>
    <row r="227" spans="2:11" ht="15.75">
      <c r="B227" s="36"/>
      <c r="C227" s="30"/>
      <c r="D227" s="11" t="s">
        <v>31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36"/>
      <c r="C228" s="30"/>
      <c r="D228" s="11" t="s">
        <v>32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37"/>
      <c r="C229" s="30"/>
      <c r="D229" s="12" t="s">
        <v>33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55" t="s">
        <v>102</v>
      </c>
      <c r="C230" s="30" t="s">
        <v>53</v>
      </c>
      <c r="D230" s="11" t="s">
        <v>28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36"/>
      <c r="C231" s="30"/>
      <c r="D231" s="11" t="s">
        <v>29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36"/>
      <c r="C232" s="30"/>
      <c r="D232" s="11" t="s">
        <v>30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36"/>
      <c r="C233" s="30"/>
      <c r="D233" s="11" t="s">
        <v>31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36"/>
      <c r="C234" s="30"/>
      <c r="D234" s="11" t="s">
        <v>32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37"/>
      <c r="C235" s="30"/>
      <c r="D235" s="12" t="s">
        <v>33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55" t="s">
        <v>103</v>
      </c>
      <c r="C236" s="30" t="s">
        <v>53</v>
      </c>
      <c r="D236" s="11" t="s">
        <v>28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36"/>
      <c r="C237" s="30"/>
      <c r="D237" s="11" t="s">
        <v>29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36"/>
      <c r="C238" s="30"/>
      <c r="D238" s="11" t="s">
        <v>30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36"/>
      <c r="C239" s="30"/>
      <c r="D239" s="11" t="s">
        <v>31</v>
      </c>
      <c r="E239" s="8"/>
      <c r="F239" s="8"/>
      <c r="G239" s="8">
        <f aca="true" t="shared" si="14" ref="G239:I241">G251+G257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36"/>
      <c r="C240" s="30"/>
      <c r="D240" s="11" t="s">
        <v>32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37"/>
      <c r="C241" s="30"/>
      <c r="D241" s="12" t="s">
        <v>33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 customHeight="1">
      <c r="B242" s="55" t="s">
        <v>105</v>
      </c>
      <c r="C242" s="30" t="s">
        <v>53</v>
      </c>
      <c r="D242" s="11" t="s">
        <v>28</v>
      </c>
      <c r="E242" s="8"/>
      <c r="F242" s="8"/>
      <c r="G242" s="8"/>
      <c r="H242" s="8"/>
      <c r="I242" s="8">
        <f>I243+I244+I245+I246</f>
        <v>75624.9</v>
      </c>
      <c r="J242" s="8">
        <f>J243+J244+J245+J246</f>
        <v>75624.9</v>
      </c>
      <c r="K242" s="6"/>
    </row>
    <row r="243" spans="2:11" ht="15.75">
      <c r="B243" s="36"/>
      <c r="C243" s="30"/>
      <c r="D243" s="11" t="s">
        <v>29</v>
      </c>
      <c r="E243" s="8"/>
      <c r="F243" s="8"/>
      <c r="G243" s="8"/>
      <c r="H243" s="8"/>
      <c r="I243" s="8">
        <v>4947.4</v>
      </c>
      <c r="J243" s="8">
        <f>SUM(E243:I243)</f>
        <v>4947.4</v>
      </c>
      <c r="K243" s="6"/>
    </row>
    <row r="244" spans="2:11" ht="15.75">
      <c r="B244" s="36"/>
      <c r="C244" s="30"/>
      <c r="D244" s="11" t="s">
        <v>30</v>
      </c>
      <c r="E244" s="8"/>
      <c r="F244" s="8"/>
      <c r="G244" s="8"/>
      <c r="H244" s="8"/>
      <c r="I244" s="8">
        <v>70677.5</v>
      </c>
      <c r="J244" s="8">
        <f>SUM(E244:I244)</f>
        <v>70677.5</v>
      </c>
      <c r="K244" s="6"/>
    </row>
    <row r="245" spans="2:11" ht="15.75">
      <c r="B245" s="36"/>
      <c r="C245" s="30"/>
      <c r="D245" s="11" t="s">
        <v>31</v>
      </c>
      <c r="E245" s="8"/>
      <c r="F245" s="8"/>
      <c r="G245" s="8"/>
      <c r="H245" s="8"/>
      <c r="I245" s="8">
        <v>0</v>
      </c>
      <c r="J245" s="8"/>
      <c r="K245" s="6"/>
    </row>
    <row r="246" spans="2:11" ht="15.75">
      <c r="B246" s="36"/>
      <c r="C246" s="30"/>
      <c r="D246" s="11" t="s">
        <v>32</v>
      </c>
      <c r="E246" s="8"/>
      <c r="F246" s="8"/>
      <c r="G246" s="8"/>
      <c r="H246" s="8"/>
      <c r="I246" s="8">
        <v>0</v>
      </c>
      <c r="J246" s="8"/>
      <c r="K246" s="6"/>
    </row>
    <row r="247" spans="2:11" ht="15.75">
      <c r="B247" s="37"/>
      <c r="C247" s="30"/>
      <c r="D247" s="12" t="s">
        <v>33</v>
      </c>
      <c r="E247" s="8"/>
      <c r="F247" s="8"/>
      <c r="G247" s="8"/>
      <c r="H247" s="8"/>
      <c r="I247" s="8"/>
      <c r="J247" s="8"/>
      <c r="K247" s="6"/>
    </row>
    <row r="248" spans="2:11" ht="15.75">
      <c r="B248" s="61" t="s">
        <v>62</v>
      </c>
      <c r="C248" s="32" t="s">
        <v>7</v>
      </c>
      <c r="D248" s="11" t="s">
        <v>28</v>
      </c>
      <c r="E248" s="8">
        <f aca="true" t="shared" si="15" ref="E248:J248">E249+E250+E251+E252+E253</f>
        <v>0</v>
      </c>
      <c r="F248" s="8">
        <f t="shared" si="15"/>
        <v>0</v>
      </c>
      <c r="G248" s="8">
        <f>G249+G250+G251+G252+G253</f>
        <v>0</v>
      </c>
      <c r="H248" s="8">
        <f>H249+H250+H251+H252+H253</f>
        <v>2800</v>
      </c>
      <c r="I248" s="8">
        <f>I249+I250+I251+I252+I253</f>
        <v>0</v>
      </c>
      <c r="J248" s="8">
        <f t="shared" si="15"/>
        <v>2800</v>
      </c>
      <c r="K248" s="6"/>
    </row>
    <row r="249" spans="2:11" ht="15.75">
      <c r="B249" s="61"/>
      <c r="C249" s="33"/>
      <c r="D249" s="11" t="s">
        <v>29</v>
      </c>
      <c r="E249" s="8">
        <v>0</v>
      </c>
      <c r="F249" s="8">
        <v>0</v>
      </c>
      <c r="G249" s="8">
        <v>0</v>
      </c>
      <c r="H249" s="8">
        <v>196</v>
      </c>
      <c r="I249" s="8">
        <v>0</v>
      </c>
      <c r="J249" s="8">
        <f>SUM(E249:I249)</f>
        <v>196</v>
      </c>
      <c r="K249" s="6"/>
    </row>
    <row r="250" spans="2:11" ht="15.75">
      <c r="B250" s="61"/>
      <c r="C250" s="33"/>
      <c r="D250" s="11" t="s">
        <v>30</v>
      </c>
      <c r="E250" s="8"/>
      <c r="F250" s="8"/>
      <c r="G250" s="8">
        <v>0</v>
      </c>
      <c r="H250" s="8">
        <v>2604</v>
      </c>
      <c r="I250" s="8">
        <v>0</v>
      </c>
      <c r="J250" s="8">
        <f>SUM(E250:I250)</f>
        <v>2604</v>
      </c>
      <c r="K250" s="6"/>
    </row>
    <row r="251" spans="2:11" ht="15.75">
      <c r="B251" s="61"/>
      <c r="C251" s="33"/>
      <c r="D251" s="11" t="s">
        <v>31</v>
      </c>
      <c r="E251" s="8"/>
      <c r="F251" s="8"/>
      <c r="G251" s="8"/>
      <c r="H251" s="8">
        <v>0</v>
      </c>
      <c r="I251" s="8"/>
      <c r="J251" s="8">
        <v>0</v>
      </c>
      <c r="K251" s="6"/>
    </row>
    <row r="252" spans="2:11" ht="15.75">
      <c r="B252" s="61"/>
      <c r="C252" s="33"/>
      <c r="D252" s="11" t="s">
        <v>32</v>
      </c>
      <c r="E252" s="8"/>
      <c r="F252" s="8"/>
      <c r="G252" s="8"/>
      <c r="H252" s="8"/>
      <c r="I252" s="8"/>
      <c r="J252" s="8">
        <v>0</v>
      </c>
      <c r="K252" s="6"/>
    </row>
    <row r="253" spans="2:11" ht="15.75">
      <c r="B253" s="61"/>
      <c r="C253" s="34"/>
      <c r="D253" s="12" t="s">
        <v>33</v>
      </c>
      <c r="E253" s="8"/>
      <c r="F253" s="8"/>
      <c r="G253" s="8"/>
      <c r="H253" s="8"/>
      <c r="I253" s="8"/>
      <c r="J253" s="8">
        <v>0</v>
      </c>
      <c r="K253" s="6"/>
    </row>
    <row r="254" spans="2:11" ht="15.75">
      <c r="B254" s="61" t="s">
        <v>63</v>
      </c>
      <c r="C254" s="32" t="s">
        <v>7</v>
      </c>
      <c r="D254" s="11" t="s">
        <v>28</v>
      </c>
      <c r="E254" s="13">
        <f>E255+E256+E257+E258+E259</f>
        <v>397.7</v>
      </c>
      <c r="F254" s="13">
        <f>F255+F256+F257+F258+F259</f>
        <v>724.8000000000001</v>
      </c>
      <c r="G254" s="8">
        <f>G255+G256+G257+G258+G259</f>
        <v>2659</v>
      </c>
      <c r="H254" s="8">
        <f>H255+H256+H257+H258+H259</f>
        <v>2811.1</v>
      </c>
      <c r="I254" s="8">
        <f>I255+I256+I257+I258+I259</f>
        <v>2186.3</v>
      </c>
      <c r="J254" s="13">
        <f>SUM(E254:I254)</f>
        <v>8778.900000000001</v>
      </c>
      <c r="K254" s="17" t="s">
        <v>19</v>
      </c>
    </row>
    <row r="255" spans="2:11" ht="15.75">
      <c r="B255" s="61"/>
      <c r="C255" s="33"/>
      <c r="D255" s="11" t="s">
        <v>29</v>
      </c>
      <c r="E255" s="13">
        <v>247</v>
      </c>
      <c r="F255" s="13">
        <v>74.2</v>
      </c>
      <c r="G255" s="8">
        <v>186.1</v>
      </c>
      <c r="H255" s="8">
        <v>153.1</v>
      </c>
      <c r="I255" s="8">
        <v>153</v>
      </c>
      <c r="J255" s="13">
        <f>SUM(E255:I255)</f>
        <v>813.4</v>
      </c>
      <c r="K255" s="17" t="s">
        <v>19</v>
      </c>
    </row>
    <row r="256" spans="2:11" ht="15.75">
      <c r="B256" s="61"/>
      <c r="C256" s="33"/>
      <c r="D256" s="11" t="s">
        <v>30</v>
      </c>
      <c r="E256" s="13">
        <v>150.7</v>
      </c>
      <c r="F256" s="13">
        <v>650.6</v>
      </c>
      <c r="G256" s="8">
        <v>2472.9</v>
      </c>
      <c r="H256" s="8">
        <v>2658</v>
      </c>
      <c r="I256" s="8">
        <v>2033.3</v>
      </c>
      <c r="J256" s="13">
        <f aca="true" t="shared" si="16" ref="J256:J265">SUM(E256:I256)</f>
        <v>7965.5</v>
      </c>
      <c r="K256" s="17" t="s">
        <v>19</v>
      </c>
    </row>
    <row r="257" spans="2:11" ht="15.75">
      <c r="B257" s="61"/>
      <c r="C257" s="33"/>
      <c r="D257" s="11" t="s">
        <v>31</v>
      </c>
      <c r="E257" s="8"/>
      <c r="F257" s="8"/>
      <c r="G257" s="8"/>
      <c r="H257" s="8"/>
      <c r="I257" s="8"/>
      <c r="J257" s="13">
        <f t="shared" si="16"/>
        <v>0</v>
      </c>
      <c r="K257" s="6"/>
    </row>
    <row r="258" spans="2:11" ht="15.75">
      <c r="B258" s="61"/>
      <c r="C258" s="33"/>
      <c r="D258" s="11" t="s">
        <v>32</v>
      </c>
      <c r="E258" s="8"/>
      <c r="F258" s="8"/>
      <c r="G258" s="8"/>
      <c r="H258" s="8"/>
      <c r="I258" s="8"/>
      <c r="J258" s="13">
        <f t="shared" si="16"/>
        <v>0</v>
      </c>
      <c r="K258" s="6"/>
    </row>
    <row r="259" spans="2:11" ht="15.75">
      <c r="B259" s="61"/>
      <c r="C259" s="34"/>
      <c r="D259" s="12" t="s">
        <v>33</v>
      </c>
      <c r="E259" s="8"/>
      <c r="F259" s="8"/>
      <c r="G259" s="8"/>
      <c r="H259" s="8"/>
      <c r="I259" s="8"/>
      <c r="J259" s="13">
        <f t="shared" si="16"/>
        <v>0</v>
      </c>
      <c r="K259" s="6"/>
    </row>
    <row r="260" spans="2:11" ht="15.75">
      <c r="B260" s="58" t="s">
        <v>64</v>
      </c>
      <c r="C260" s="30" t="s">
        <v>39</v>
      </c>
      <c r="D260" s="11" t="s">
        <v>28</v>
      </c>
      <c r="E260" s="8"/>
      <c r="F260" s="8">
        <f>F261+F262+F263+F264+F265</f>
        <v>724.8000000000001</v>
      </c>
      <c r="G260" s="8">
        <f>G261+G262+G263+G264+G265</f>
        <v>2659</v>
      </c>
      <c r="H260" s="8">
        <f>H261+H262+H263+H264+H265</f>
        <v>2811.1</v>
      </c>
      <c r="I260" s="8">
        <f>I261+I262+I263+I264+I265</f>
        <v>2186.3</v>
      </c>
      <c r="J260" s="13">
        <f t="shared" si="16"/>
        <v>8381.2</v>
      </c>
      <c r="K260" s="6"/>
    </row>
    <row r="261" spans="2:11" ht="15.75">
      <c r="B261" s="59"/>
      <c r="C261" s="30"/>
      <c r="D261" s="11" t="s">
        <v>29</v>
      </c>
      <c r="E261" s="8"/>
      <c r="F261" s="8">
        <v>74.2</v>
      </c>
      <c r="G261" s="8">
        <v>186.1</v>
      </c>
      <c r="H261" s="8">
        <v>153</v>
      </c>
      <c r="I261" s="8">
        <v>153</v>
      </c>
      <c r="J261" s="13">
        <f t="shared" si="16"/>
        <v>566.3</v>
      </c>
      <c r="K261" s="6"/>
    </row>
    <row r="262" spans="2:11" ht="15.75">
      <c r="B262" s="59"/>
      <c r="C262" s="30"/>
      <c r="D262" s="11" t="s">
        <v>30</v>
      </c>
      <c r="E262" s="8"/>
      <c r="F262" s="8">
        <v>650.6</v>
      </c>
      <c r="G262" s="8">
        <v>2472.9</v>
      </c>
      <c r="H262" s="8">
        <v>2658.1</v>
      </c>
      <c r="I262" s="8">
        <v>2033.3</v>
      </c>
      <c r="J262" s="13">
        <f t="shared" si="16"/>
        <v>7814.900000000001</v>
      </c>
      <c r="K262" s="6"/>
    </row>
    <row r="263" spans="2:11" ht="15.75">
      <c r="B263" s="59"/>
      <c r="C263" s="30"/>
      <c r="D263" s="11" t="s">
        <v>31</v>
      </c>
      <c r="E263" s="8"/>
      <c r="F263" s="8"/>
      <c r="G263" s="8"/>
      <c r="H263" s="8"/>
      <c r="I263" s="8"/>
      <c r="J263" s="13">
        <f t="shared" si="16"/>
        <v>0</v>
      </c>
      <c r="K263" s="6"/>
    </row>
    <row r="264" spans="2:11" ht="15.75">
      <c r="B264" s="59"/>
      <c r="C264" s="30"/>
      <c r="D264" s="11" t="s">
        <v>32</v>
      </c>
      <c r="E264" s="8"/>
      <c r="F264" s="8"/>
      <c r="G264" s="8"/>
      <c r="H264" s="8"/>
      <c r="I264" s="8"/>
      <c r="J264" s="13">
        <f t="shared" si="16"/>
        <v>0</v>
      </c>
      <c r="K264" s="6"/>
    </row>
    <row r="265" spans="2:11" ht="15.75">
      <c r="B265" s="60"/>
      <c r="C265" s="30"/>
      <c r="D265" s="12" t="s">
        <v>33</v>
      </c>
      <c r="E265" s="8"/>
      <c r="F265" s="8"/>
      <c r="G265" s="8"/>
      <c r="H265" s="8"/>
      <c r="I265" s="8"/>
      <c r="J265" s="13">
        <f t="shared" si="16"/>
        <v>0</v>
      </c>
      <c r="K265" s="6"/>
    </row>
    <row r="266" spans="2:11" ht="15.75">
      <c r="B266" s="27" t="s">
        <v>65</v>
      </c>
      <c r="C266" s="30" t="s">
        <v>39</v>
      </c>
      <c r="D266" s="11" t="s">
        <v>28</v>
      </c>
      <c r="E266" s="8">
        <f>E267+E268+E269+E270+E271</f>
        <v>615.2</v>
      </c>
      <c r="F266" s="8">
        <f>F267+F268+F269+F270+F271</f>
        <v>3436.8999999999996</v>
      </c>
      <c r="G266" s="8">
        <f>G267+G268+G269+G270+G271</f>
        <v>2636.8</v>
      </c>
      <c r="H266" s="8">
        <f>H267+H268+H269+H270+H271</f>
        <v>2637</v>
      </c>
      <c r="I266" s="8">
        <f>I267+I268+I269+I270+I271</f>
        <v>2637</v>
      </c>
      <c r="J266" s="8">
        <f>I266+H266+G266+F266+E266</f>
        <v>11962.900000000001</v>
      </c>
      <c r="K266" s="6"/>
    </row>
    <row r="267" spans="2:11" ht="15.75">
      <c r="B267" s="28"/>
      <c r="C267" s="30"/>
      <c r="D267" s="11" t="s">
        <v>29</v>
      </c>
      <c r="E267" s="8">
        <f>E273+E279</f>
        <v>615.2</v>
      </c>
      <c r="F267" s="8">
        <v>978.2</v>
      </c>
      <c r="G267" s="8">
        <v>184.4</v>
      </c>
      <c r="H267" s="8">
        <v>184.6</v>
      </c>
      <c r="I267" s="8">
        <v>184.6</v>
      </c>
      <c r="J267" s="8">
        <f>I267+H267+G267+F267+E267</f>
        <v>2147</v>
      </c>
      <c r="K267" s="6"/>
    </row>
    <row r="268" spans="2:11" ht="15.75">
      <c r="B268" s="28"/>
      <c r="C268" s="30"/>
      <c r="D268" s="11" t="s">
        <v>30</v>
      </c>
      <c r="E268" s="8">
        <f>E274+E280</f>
        <v>0</v>
      </c>
      <c r="F268" s="8">
        <v>2458.7</v>
      </c>
      <c r="G268" s="8">
        <v>2452.4</v>
      </c>
      <c r="H268" s="8">
        <v>2452.4</v>
      </c>
      <c r="I268" s="8">
        <v>2452.4</v>
      </c>
      <c r="J268" s="8">
        <f>E268+F268+G268+H268+I268</f>
        <v>9815.9</v>
      </c>
      <c r="K268" s="6"/>
    </row>
    <row r="269" spans="2:11" ht="15.75">
      <c r="B269" s="28"/>
      <c r="C269" s="30"/>
      <c r="D269" s="11" t="s">
        <v>31</v>
      </c>
      <c r="E269" s="8">
        <f>E275+E281</f>
        <v>0</v>
      </c>
      <c r="F269" s="8">
        <f>F275+F281</f>
        <v>0</v>
      </c>
      <c r="G269" s="8"/>
      <c r="H269" s="8"/>
      <c r="I269" s="8"/>
      <c r="J269" s="8">
        <f aca="true" t="shared" si="17" ref="J269:J307">E269+F269+G269+H269+I269</f>
        <v>0</v>
      </c>
      <c r="K269" s="6"/>
    </row>
    <row r="270" spans="2:11" ht="15.75">
      <c r="B270" s="28"/>
      <c r="C270" s="30"/>
      <c r="D270" s="11" t="s">
        <v>32</v>
      </c>
      <c r="E270" s="8">
        <f>E276+E282</f>
        <v>0</v>
      </c>
      <c r="F270" s="8">
        <f>F276+F282</f>
        <v>0</v>
      </c>
      <c r="G270" s="8"/>
      <c r="H270" s="8"/>
      <c r="I270" s="8"/>
      <c r="J270" s="8">
        <f t="shared" si="17"/>
        <v>0</v>
      </c>
      <c r="K270" s="6"/>
    </row>
    <row r="271" spans="2:11" ht="15.75">
      <c r="B271" s="29"/>
      <c r="C271" s="30"/>
      <c r="D271" s="12" t="s">
        <v>33</v>
      </c>
      <c r="E271" s="8">
        <f>E277+E283</f>
        <v>0</v>
      </c>
      <c r="F271" s="8">
        <f>F277+F283</f>
        <v>0</v>
      </c>
      <c r="G271" s="8"/>
      <c r="H271" s="8"/>
      <c r="I271" s="8"/>
      <c r="J271" s="8">
        <f t="shared" si="17"/>
        <v>0</v>
      </c>
      <c r="K271" s="6"/>
    </row>
    <row r="272" spans="2:11" ht="15.75">
      <c r="B272" s="58" t="s">
        <v>66</v>
      </c>
      <c r="C272" s="30" t="s">
        <v>39</v>
      </c>
      <c r="D272" s="11" t="s">
        <v>28</v>
      </c>
      <c r="E272" s="8"/>
      <c r="F272" s="8">
        <f>F273+F274+F275+F276+F277</f>
        <v>2643.8999999999996</v>
      </c>
      <c r="G272" s="8">
        <f>G273+G274</f>
        <v>2636.8</v>
      </c>
      <c r="H272" s="8">
        <f>H273+H274</f>
        <v>2637</v>
      </c>
      <c r="I272" s="8">
        <f>I273+I274</f>
        <v>2637</v>
      </c>
      <c r="J272" s="8">
        <f t="shared" si="17"/>
        <v>10554.7</v>
      </c>
      <c r="K272" s="6"/>
    </row>
    <row r="273" spans="2:11" ht="15.75">
      <c r="B273" s="59"/>
      <c r="C273" s="30"/>
      <c r="D273" s="11" t="s">
        <v>29</v>
      </c>
      <c r="E273" s="8"/>
      <c r="F273" s="8">
        <v>185.2</v>
      </c>
      <c r="G273" s="8">
        <v>184.4</v>
      </c>
      <c r="H273" s="8">
        <v>184.6</v>
      </c>
      <c r="I273" s="8">
        <v>184.6</v>
      </c>
      <c r="J273" s="8">
        <f t="shared" si="17"/>
        <v>738.8000000000001</v>
      </c>
      <c r="K273" s="6"/>
    </row>
    <row r="274" spans="2:11" ht="15.75">
      <c r="B274" s="59"/>
      <c r="C274" s="30"/>
      <c r="D274" s="11" t="s">
        <v>30</v>
      </c>
      <c r="E274" s="8"/>
      <c r="F274" s="8">
        <v>2458.7</v>
      </c>
      <c r="G274" s="8">
        <v>2452.4</v>
      </c>
      <c r="H274" s="8">
        <v>2452.4</v>
      </c>
      <c r="I274" s="8">
        <v>2452.4</v>
      </c>
      <c r="J274" s="8">
        <f t="shared" si="17"/>
        <v>9815.9</v>
      </c>
      <c r="K274" s="6"/>
    </row>
    <row r="275" spans="2:11" ht="15.75">
      <c r="B275" s="59"/>
      <c r="C275" s="30"/>
      <c r="D275" s="11" t="s">
        <v>31</v>
      </c>
      <c r="E275" s="8"/>
      <c r="F275" s="8"/>
      <c r="G275" s="8"/>
      <c r="H275" s="8"/>
      <c r="I275" s="8"/>
      <c r="J275" s="8">
        <f t="shared" si="17"/>
        <v>0</v>
      </c>
      <c r="K275" s="6"/>
    </row>
    <row r="276" spans="2:11" ht="15.75">
      <c r="B276" s="59"/>
      <c r="C276" s="30"/>
      <c r="D276" s="11" t="s">
        <v>32</v>
      </c>
      <c r="E276" s="8"/>
      <c r="F276" s="8"/>
      <c r="G276" s="8"/>
      <c r="H276" s="8"/>
      <c r="I276" s="8"/>
      <c r="J276" s="8">
        <f t="shared" si="17"/>
        <v>0</v>
      </c>
      <c r="K276" s="6"/>
    </row>
    <row r="277" spans="2:11" ht="15.75">
      <c r="B277" s="60"/>
      <c r="C277" s="30"/>
      <c r="D277" s="12" t="s">
        <v>33</v>
      </c>
      <c r="E277" s="8"/>
      <c r="F277" s="8"/>
      <c r="G277" s="8"/>
      <c r="H277" s="8"/>
      <c r="I277" s="8"/>
      <c r="J277" s="8">
        <f t="shared" si="17"/>
        <v>0</v>
      </c>
      <c r="K277" s="6"/>
    </row>
    <row r="278" spans="2:11" ht="15.75">
      <c r="B278" s="38" t="s">
        <v>67</v>
      </c>
      <c r="C278" s="30" t="s">
        <v>68</v>
      </c>
      <c r="D278" s="11" t="s">
        <v>28</v>
      </c>
      <c r="E278" s="8">
        <f>E279+E280+E281+E282+E283</f>
        <v>615.2</v>
      </c>
      <c r="F278" s="8">
        <f>F279+F280+F281+F282+F283</f>
        <v>793</v>
      </c>
      <c r="G278" s="5">
        <f>G279+G280+G281+G282+G283</f>
        <v>0</v>
      </c>
      <c r="H278" s="5">
        <f>H279+H280+H281+H282+H283</f>
        <v>0</v>
      </c>
      <c r="I278" s="5">
        <f>I279+I280+I281+I282+I283</f>
        <v>0</v>
      </c>
      <c r="J278" s="8">
        <f t="shared" si="17"/>
        <v>1408.2</v>
      </c>
      <c r="K278" s="6"/>
    </row>
    <row r="279" spans="2:11" ht="15.75">
      <c r="B279" s="38"/>
      <c r="C279" s="30"/>
      <c r="D279" s="11" t="s">
        <v>29</v>
      </c>
      <c r="E279" s="8">
        <v>615.2</v>
      </c>
      <c r="F279" s="8">
        <v>793</v>
      </c>
      <c r="G279" s="5">
        <f>G285+G291+G297</f>
        <v>0</v>
      </c>
      <c r="H279" s="5">
        <f>H285+H291+H297</f>
        <v>0</v>
      </c>
      <c r="I279" s="5">
        <f>I285+I291+I297</f>
        <v>0</v>
      </c>
      <c r="J279" s="8">
        <f t="shared" si="17"/>
        <v>1408.2</v>
      </c>
      <c r="K279" s="6"/>
    </row>
    <row r="280" spans="2:11" ht="15.75">
      <c r="B280" s="38"/>
      <c r="C280" s="30"/>
      <c r="D280" s="11" t="s">
        <v>30</v>
      </c>
      <c r="E280" s="8">
        <v>0</v>
      </c>
      <c r="F280" s="8"/>
      <c r="G280" s="8">
        <f aca="true" t="shared" si="18" ref="G280:I283">G286+G292+G298</f>
        <v>0</v>
      </c>
      <c r="H280" s="8">
        <f t="shared" si="18"/>
        <v>0</v>
      </c>
      <c r="I280" s="8">
        <f t="shared" si="18"/>
        <v>0</v>
      </c>
      <c r="J280" s="8">
        <f t="shared" si="17"/>
        <v>0</v>
      </c>
      <c r="K280" s="6"/>
    </row>
    <row r="281" spans="2:11" ht="15.75">
      <c r="B281" s="38"/>
      <c r="C281" s="30"/>
      <c r="D281" s="11" t="s">
        <v>31</v>
      </c>
      <c r="E281" s="8"/>
      <c r="F281" s="8"/>
      <c r="G281" s="8">
        <f t="shared" si="18"/>
        <v>0</v>
      </c>
      <c r="H281" s="8">
        <f t="shared" si="18"/>
        <v>0</v>
      </c>
      <c r="I281" s="8">
        <f t="shared" si="18"/>
        <v>0</v>
      </c>
      <c r="J281" s="8">
        <f t="shared" si="17"/>
        <v>0</v>
      </c>
      <c r="K281" s="6"/>
    </row>
    <row r="282" spans="2:11" ht="15.75">
      <c r="B282" s="38"/>
      <c r="C282" s="30"/>
      <c r="D282" s="11" t="s">
        <v>32</v>
      </c>
      <c r="E282" s="8"/>
      <c r="F282" s="8"/>
      <c r="G282" s="8">
        <f t="shared" si="18"/>
        <v>0</v>
      </c>
      <c r="H282" s="8">
        <f t="shared" si="18"/>
        <v>0</v>
      </c>
      <c r="I282" s="8">
        <f t="shared" si="18"/>
        <v>0</v>
      </c>
      <c r="J282" s="8">
        <f t="shared" si="17"/>
        <v>0</v>
      </c>
      <c r="K282" s="6"/>
    </row>
    <row r="283" spans="2:11" ht="15.75">
      <c r="B283" s="38"/>
      <c r="C283" s="30"/>
      <c r="D283" s="12" t="s">
        <v>33</v>
      </c>
      <c r="E283" s="8"/>
      <c r="F283" s="8"/>
      <c r="G283" s="8">
        <f t="shared" si="18"/>
        <v>0</v>
      </c>
      <c r="H283" s="8">
        <f t="shared" si="18"/>
        <v>0</v>
      </c>
      <c r="I283" s="8">
        <f t="shared" si="18"/>
        <v>0</v>
      </c>
      <c r="J283" s="8">
        <f t="shared" si="17"/>
        <v>0</v>
      </c>
      <c r="K283" s="6"/>
    </row>
    <row r="284" spans="2:11" ht="15.75">
      <c r="B284" s="55" t="s">
        <v>3</v>
      </c>
      <c r="C284" s="32" t="s">
        <v>7</v>
      </c>
      <c r="D284" s="11" t="s">
        <v>28</v>
      </c>
      <c r="E284" s="8">
        <f>E285+E286+E287+E288+E289</f>
        <v>10401.8</v>
      </c>
      <c r="F284" s="8">
        <f>F285+F286+F287+F288+F289</f>
        <v>0</v>
      </c>
      <c r="G284" s="8">
        <f>G285</f>
        <v>0</v>
      </c>
      <c r="H284" s="8">
        <f>H285</f>
        <v>0</v>
      </c>
      <c r="I284" s="8">
        <f>I285</f>
        <v>0</v>
      </c>
      <c r="J284" s="8">
        <f t="shared" si="17"/>
        <v>10401.8</v>
      </c>
      <c r="K284" s="6"/>
    </row>
    <row r="285" spans="2:11" ht="15.75">
      <c r="B285" s="56"/>
      <c r="C285" s="33"/>
      <c r="D285" s="11" t="s">
        <v>29</v>
      </c>
      <c r="E285" s="8">
        <v>3411.9</v>
      </c>
      <c r="F285" s="8">
        <v>0</v>
      </c>
      <c r="G285" s="8">
        <v>0</v>
      </c>
      <c r="H285" s="8">
        <v>0</v>
      </c>
      <c r="I285" s="8">
        <v>0</v>
      </c>
      <c r="J285" s="8">
        <f t="shared" si="17"/>
        <v>3411.9</v>
      </c>
      <c r="K285" s="6"/>
    </row>
    <row r="286" spans="2:11" ht="15.75">
      <c r="B286" s="56"/>
      <c r="C286" s="33"/>
      <c r="D286" s="11" t="s">
        <v>30</v>
      </c>
      <c r="E286" s="8">
        <v>6989.9</v>
      </c>
      <c r="F286" s="8">
        <v>0</v>
      </c>
      <c r="G286" s="8"/>
      <c r="H286" s="8"/>
      <c r="I286" s="8"/>
      <c r="J286" s="8">
        <f t="shared" si="17"/>
        <v>6989.9</v>
      </c>
      <c r="K286" s="6"/>
    </row>
    <row r="287" spans="2:11" ht="15.75">
      <c r="B287" s="56"/>
      <c r="C287" s="33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56"/>
      <c r="C288" s="33"/>
      <c r="D288" s="11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57"/>
      <c r="C289" s="34"/>
      <c r="D289" s="12" t="s">
        <v>33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35" t="s">
        <v>69</v>
      </c>
      <c r="C290" s="30" t="s">
        <v>68</v>
      </c>
      <c r="D290" s="11" t="s">
        <v>28</v>
      </c>
      <c r="E290" s="8"/>
      <c r="F290" s="8">
        <f>F291+F292+F293+F294+F295</f>
        <v>0</v>
      </c>
      <c r="G290" s="8">
        <f>G291+G292+G293+G294</f>
        <v>0</v>
      </c>
      <c r="H290" s="8">
        <f>H291+H292+H293+H294</f>
        <v>0</v>
      </c>
      <c r="I290" s="8">
        <f>I291+I292+I293+I294</f>
        <v>0</v>
      </c>
      <c r="J290" s="8">
        <f t="shared" si="17"/>
        <v>0</v>
      </c>
      <c r="K290" s="6"/>
    </row>
    <row r="291" spans="2:11" ht="15.75">
      <c r="B291" s="53"/>
      <c r="C291" s="30"/>
      <c r="D291" s="11" t="s">
        <v>29</v>
      </c>
      <c r="E291" s="8"/>
      <c r="F291" s="8">
        <v>0</v>
      </c>
      <c r="G291" s="8">
        <v>0</v>
      </c>
      <c r="H291" s="8">
        <v>0</v>
      </c>
      <c r="I291" s="8">
        <v>0</v>
      </c>
      <c r="J291" s="8">
        <f t="shared" si="17"/>
        <v>0</v>
      </c>
      <c r="K291" s="6"/>
    </row>
    <row r="292" spans="2:11" ht="15.75">
      <c r="B292" s="53"/>
      <c r="C292" s="30"/>
      <c r="D292" s="11" t="s">
        <v>30</v>
      </c>
      <c r="E292" s="8"/>
      <c r="F292" s="8">
        <v>0</v>
      </c>
      <c r="G292" s="8"/>
      <c r="H292" s="8"/>
      <c r="I292" s="8"/>
      <c r="J292" s="8">
        <f t="shared" si="17"/>
        <v>0</v>
      </c>
      <c r="K292" s="6"/>
    </row>
    <row r="293" spans="2:11" ht="15.75">
      <c r="B293" s="53"/>
      <c r="C293" s="30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53"/>
      <c r="C294" s="30"/>
      <c r="D294" s="11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54"/>
      <c r="C295" s="30"/>
      <c r="D295" s="12" t="s">
        <v>33</v>
      </c>
      <c r="E295" s="8"/>
      <c r="F295" s="8"/>
      <c r="G295" s="8"/>
      <c r="H295" s="8"/>
      <c r="I295" s="8"/>
      <c r="J295" s="8">
        <f t="shared" si="17"/>
        <v>0</v>
      </c>
      <c r="K295" s="6"/>
    </row>
    <row r="296" spans="2:11" ht="15.75">
      <c r="B296" s="35" t="s">
        <v>70</v>
      </c>
      <c r="C296" s="30" t="s">
        <v>68</v>
      </c>
      <c r="D296" s="11" t="s">
        <v>28</v>
      </c>
      <c r="E296" s="8"/>
      <c r="F296" s="8"/>
      <c r="G296" s="8">
        <f>G297+G298+G299+G300</f>
        <v>0</v>
      </c>
      <c r="H296" s="8">
        <f>H297+H298+H299+H300</f>
        <v>0</v>
      </c>
      <c r="I296" s="8">
        <f>I297+I298+I299+I300</f>
        <v>0</v>
      </c>
      <c r="J296" s="8">
        <f t="shared" si="17"/>
        <v>0</v>
      </c>
      <c r="K296" s="6"/>
    </row>
    <row r="297" spans="2:11" ht="15.75">
      <c r="B297" s="53"/>
      <c r="C297" s="30"/>
      <c r="D297" s="11" t="s">
        <v>29</v>
      </c>
      <c r="E297" s="8"/>
      <c r="F297" s="8"/>
      <c r="G297" s="8">
        <v>0</v>
      </c>
      <c r="H297" s="8">
        <v>0</v>
      </c>
      <c r="I297" s="8">
        <v>0</v>
      </c>
      <c r="J297" s="8">
        <f t="shared" si="17"/>
        <v>0</v>
      </c>
      <c r="K297" s="6"/>
    </row>
    <row r="298" spans="2:11" ht="15.75">
      <c r="B298" s="53"/>
      <c r="C298" s="30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53"/>
      <c r="C299" s="30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53"/>
      <c r="C300" s="30"/>
      <c r="D300" s="11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54"/>
      <c r="C301" s="30"/>
      <c r="D301" s="12" t="s">
        <v>33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27" t="s">
        <v>71</v>
      </c>
      <c r="C302" s="32" t="s">
        <v>7</v>
      </c>
      <c r="D302" s="18" t="s">
        <v>28</v>
      </c>
      <c r="E302" s="5">
        <f>E303+E304+E305+E306+E307</f>
        <v>319.7</v>
      </c>
      <c r="F302" s="5">
        <f>F303+F304+F305+F306+F307</f>
        <v>0</v>
      </c>
      <c r="G302" s="8">
        <v>0</v>
      </c>
      <c r="H302" s="8">
        <f>H303+H304+H305+H306</f>
        <v>0</v>
      </c>
      <c r="I302" s="8">
        <f>I303+I304+I305+I306</f>
        <v>0</v>
      </c>
      <c r="J302" s="5">
        <f t="shared" si="17"/>
        <v>319.7</v>
      </c>
      <c r="K302" s="6"/>
    </row>
    <row r="303" spans="2:11" ht="15.75">
      <c r="B303" s="28"/>
      <c r="C303" s="33"/>
      <c r="D303" s="18" t="s">
        <v>29</v>
      </c>
      <c r="E303" s="5">
        <f>E309+E315+E321</f>
        <v>319.7</v>
      </c>
      <c r="F303" s="5">
        <f>F309+F315+F321</f>
        <v>0</v>
      </c>
      <c r="G303" s="8">
        <v>0</v>
      </c>
      <c r="H303" s="8">
        <v>0</v>
      </c>
      <c r="I303" s="8">
        <f>I309+I315</f>
        <v>0</v>
      </c>
      <c r="J303" s="5">
        <f t="shared" si="17"/>
        <v>319.7</v>
      </c>
      <c r="K303" s="6"/>
    </row>
    <row r="304" spans="2:11" ht="15.75">
      <c r="B304" s="28"/>
      <c r="C304" s="33"/>
      <c r="D304" s="11" t="s">
        <v>30</v>
      </c>
      <c r="E304" s="8">
        <f aca="true" t="shared" si="19" ref="E304:F307">E310+E316+E322</f>
        <v>0</v>
      </c>
      <c r="F304" s="8">
        <f t="shared" si="19"/>
        <v>0</v>
      </c>
      <c r="G304" s="13">
        <v>0</v>
      </c>
      <c r="H304" s="13"/>
      <c r="I304" s="13">
        <f>I316</f>
        <v>0</v>
      </c>
      <c r="J304" s="8">
        <f t="shared" si="17"/>
        <v>0</v>
      </c>
      <c r="K304" s="6"/>
    </row>
    <row r="305" spans="2:11" ht="15.75">
      <c r="B305" s="28"/>
      <c r="C305" s="33"/>
      <c r="D305" s="11" t="s">
        <v>31</v>
      </c>
      <c r="E305" s="8">
        <f t="shared" si="19"/>
        <v>0</v>
      </c>
      <c r="F305" s="8">
        <f t="shared" si="19"/>
        <v>0</v>
      </c>
      <c r="G305" s="13">
        <v>0</v>
      </c>
      <c r="H305" s="13"/>
      <c r="I305" s="13"/>
      <c r="J305" s="8">
        <f t="shared" si="17"/>
        <v>0</v>
      </c>
      <c r="K305" s="6"/>
    </row>
    <row r="306" spans="2:11" ht="15.75">
      <c r="B306" s="28"/>
      <c r="C306" s="33"/>
      <c r="D306" s="11" t="s">
        <v>32</v>
      </c>
      <c r="E306" s="8">
        <f t="shared" si="19"/>
        <v>0</v>
      </c>
      <c r="F306" s="8">
        <f t="shared" si="19"/>
        <v>0</v>
      </c>
      <c r="G306" s="13"/>
      <c r="H306" s="13"/>
      <c r="I306" s="13"/>
      <c r="J306" s="8">
        <f t="shared" si="17"/>
        <v>0</v>
      </c>
      <c r="K306" s="6"/>
    </row>
    <row r="307" spans="2:11" ht="15.75">
      <c r="B307" s="29"/>
      <c r="C307" s="34"/>
      <c r="D307" s="11" t="s">
        <v>33</v>
      </c>
      <c r="E307" s="8">
        <f t="shared" si="19"/>
        <v>0</v>
      </c>
      <c r="F307" s="8">
        <f t="shared" si="19"/>
        <v>0</v>
      </c>
      <c r="G307" s="8"/>
      <c r="H307" s="8"/>
      <c r="I307" s="8"/>
      <c r="J307" s="8">
        <f t="shared" si="17"/>
        <v>0</v>
      </c>
      <c r="K307" s="6"/>
    </row>
    <row r="308" spans="2:11" ht="15.75">
      <c r="B308" s="27" t="s">
        <v>72</v>
      </c>
      <c r="C308" s="32" t="s">
        <v>7</v>
      </c>
      <c r="D308" s="11" t="s">
        <v>28</v>
      </c>
      <c r="E308" s="8">
        <f>E309+E310+E311+E312</f>
        <v>0</v>
      </c>
      <c r="F308" s="8">
        <f>F309+F310+F311+F312</f>
        <v>0</v>
      </c>
      <c r="G308" s="8">
        <f>G309+G310+G311+G312+G313</f>
        <v>0</v>
      </c>
      <c r="H308" s="8">
        <f>H309+H310+H311+H312+H313</f>
        <v>0</v>
      </c>
      <c r="I308" s="8">
        <f>I309+I310+I311+I312+I313</f>
        <v>0</v>
      </c>
      <c r="J308" s="8">
        <f>I308+H308+G308+F308+E308</f>
        <v>0</v>
      </c>
      <c r="K308" s="6"/>
    </row>
    <row r="309" spans="2:11" ht="15.75">
      <c r="B309" s="28"/>
      <c r="C309" s="33"/>
      <c r="D309" s="11" t="s">
        <v>29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f>I309+H309+G309+F309+E309</f>
        <v>0</v>
      </c>
      <c r="K309" s="6"/>
    </row>
    <row r="310" spans="2:11" ht="15.75">
      <c r="B310" s="28"/>
      <c r="C310" s="33"/>
      <c r="D310" s="11" t="s">
        <v>30</v>
      </c>
      <c r="E310" s="8"/>
      <c r="F310" s="8"/>
      <c r="G310" s="8"/>
      <c r="H310" s="8"/>
      <c r="I310" s="8">
        <v>0</v>
      </c>
      <c r="J310" s="8"/>
      <c r="K310" s="6"/>
    </row>
    <row r="311" spans="2:11" ht="15.75">
      <c r="B311" s="28"/>
      <c r="C311" s="33"/>
      <c r="D311" s="11" t="s">
        <v>31</v>
      </c>
      <c r="E311" s="8"/>
      <c r="F311" s="8"/>
      <c r="G311" s="8"/>
      <c r="H311" s="8"/>
      <c r="I311" s="8">
        <v>0</v>
      </c>
      <c r="J311" s="8"/>
      <c r="K311" s="6"/>
    </row>
    <row r="312" spans="2:11" ht="15.75">
      <c r="B312" s="28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7" t="s">
        <v>73</v>
      </c>
      <c r="C314" s="32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G315+G316+G317+G318+G319</f>
        <v>0</v>
      </c>
      <c r="H314" s="8">
        <f>H315+H316+H317+H318+H319</f>
        <v>0</v>
      </c>
      <c r="I314" s="8">
        <v>0</v>
      </c>
      <c r="J314" s="8">
        <f>I314+H314+G314+F314+E314</f>
        <v>0</v>
      </c>
      <c r="K314" s="6"/>
    </row>
    <row r="315" spans="2:11" ht="15.75">
      <c r="B315" s="28"/>
      <c r="C315" s="33"/>
      <c r="D315" s="11" t="s">
        <v>29</v>
      </c>
      <c r="E315" s="8">
        <v>0</v>
      </c>
      <c r="F315" s="8">
        <v>0</v>
      </c>
      <c r="G315" s="8">
        <v>0</v>
      </c>
      <c r="H315" s="8"/>
      <c r="I315" s="8">
        <v>0</v>
      </c>
      <c r="J315" s="8">
        <f>I315+H315+G315+F315+E315</f>
        <v>0</v>
      </c>
      <c r="K315" s="6"/>
    </row>
    <row r="316" spans="2:11" ht="15.75">
      <c r="B316" s="28"/>
      <c r="C316" s="33"/>
      <c r="D316" s="11" t="s">
        <v>30</v>
      </c>
      <c r="E316" s="8"/>
      <c r="F316" s="8"/>
      <c r="G316" s="8">
        <v>0</v>
      </c>
      <c r="H316" s="8"/>
      <c r="I316" s="8">
        <v>0</v>
      </c>
      <c r="J316" s="8"/>
      <c r="K316" s="6"/>
    </row>
    <row r="317" spans="2:11" ht="15.75">
      <c r="B317" s="28"/>
      <c r="C317" s="33"/>
      <c r="D317" s="11" t="s">
        <v>31</v>
      </c>
      <c r="E317" s="8"/>
      <c r="F317" s="8"/>
      <c r="G317" s="8">
        <v>0</v>
      </c>
      <c r="H317" s="8"/>
      <c r="I317" s="8">
        <v>0</v>
      </c>
      <c r="J317" s="8"/>
      <c r="K317" s="6"/>
    </row>
    <row r="318" spans="2:11" ht="15.75">
      <c r="B318" s="28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29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7" t="s">
        <v>74</v>
      </c>
      <c r="C320" s="32" t="s">
        <v>7</v>
      </c>
      <c r="D320" s="11" t="s">
        <v>28</v>
      </c>
      <c r="E320" s="8">
        <f aca="true" t="shared" si="20" ref="E320:J320">E321+E322+E323+E324</f>
        <v>319.7</v>
      </c>
      <c r="F320" s="8">
        <f t="shared" si="20"/>
        <v>0</v>
      </c>
      <c r="G320" s="8">
        <f>G321+G322+G323+G324</f>
        <v>0</v>
      </c>
      <c r="H320" s="8">
        <f>H321+H322+H323+H324</f>
        <v>0</v>
      </c>
      <c r="I320" s="8">
        <f>I321+I322+I323+I324</f>
        <v>0</v>
      </c>
      <c r="J320" s="8">
        <f t="shared" si="20"/>
        <v>319.7</v>
      </c>
      <c r="K320" s="6"/>
    </row>
    <row r="321" spans="2:11" ht="15.75">
      <c r="B321" s="28"/>
      <c r="C321" s="33"/>
      <c r="D321" s="11" t="s">
        <v>29</v>
      </c>
      <c r="E321" s="8">
        <v>319.7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319.7</v>
      </c>
      <c r="K321" s="6"/>
    </row>
    <row r="322" spans="2:11" ht="15.75">
      <c r="B322" s="28"/>
      <c r="C322" s="33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28"/>
      <c r="C323" s="33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28"/>
      <c r="C324" s="33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29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27" t="s">
        <v>75</v>
      </c>
      <c r="C326" s="32" t="s">
        <v>7</v>
      </c>
      <c r="D326" s="11" t="s">
        <v>28</v>
      </c>
      <c r="E326" s="8">
        <f>E327+E328+E329+E330</f>
        <v>518.3000000000001</v>
      </c>
      <c r="F326" s="8">
        <f>F327+F328+F329+F330</f>
        <v>263.6</v>
      </c>
      <c r="G326" s="8">
        <f>G327+G328+G329+G330</f>
        <v>5366.8</v>
      </c>
      <c r="H326" s="8">
        <f>H327+H328+H329+H330</f>
        <v>0</v>
      </c>
      <c r="I326" s="8">
        <f>I327+I328+I329+I330</f>
        <v>14834.3</v>
      </c>
      <c r="J326" s="8">
        <f>I326+H326+G326+F326+E326</f>
        <v>20982.999999999996</v>
      </c>
      <c r="K326" s="6"/>
    </row>
    <row r="327" spans="2:11" ht="15.75">
      <c r="B327" s="28"/>
      <c r="C327" s="33"/>
      <c r="D327" s="11" t="s">
        <v>29</v>
      </c>
      <c r="E327" s="8">
        <v>378.8</v>
      </c>
      <c r="F327" s="8">
        <v>263.6</v>
      </c>
      <c r="G327" s="8">
        <v>385.5</v>
      </c>
      <c r="H327" s="8">
        <v>0</v>
      </c>
      <c r="I327" s="8">
        <v>1722.9</v>
      </c>
      <c r="J327" s="8">
        <f>I327+H327+G327+F327+E327</f>
        <v>2750.8</v>
      </c>
      <c r="K327" s="6"/>
    </row>
    <row r="328" spans="2:11" ht="15.75">
      <c r="B328" s="28"/>
      <c r="C328" s="33"/>
      <c r="D328" s="11" t="s">
        <v>30</v>
      </c>
      <c r="E328" s="13">
        <v>124.4</v>
      </c>
      <c r="F328" s="13">
        <v>0</v>
      </c>
      <c r="G328" s="8">
        <v>4981.3</v>
      </c>
      <c r="H328" s="8">
        <v>0</v>
      </c>
      <c r="I328" s="8">
        <v>13111.4</v>
      </c>
      <c r="J328" s="8">
        <f aca="true" t="shared" si="21" ref="J328:J343">I328+H328+G328+F328+E328</f>
        <v>18217.100000000002</v>
      </c>
      <c r="K328" s="19"/>
    </row>
    <row r="329" spans="2:11" ht="15.75">
      <c r="B329" s="28"/>
      <c r="C329" s="33"/>
      <c r="D329" s="11" t="s">
        <v>31</v>
      </c>
      <c r="E329" s="13">
        <v>15.1</v>
      </c>
      <c r="F329" s="13"/>
      <c r="G329" s="8"/>
      <c r="H329" s="8"/>
      <c r="I329" s="8"/>
      <c r="J329" s="8">
        <f t="shared" si="21"/>
        <v>15.1</v>
      </c>
      <c r="K329" s="19"/>
    </row>
    <row r="330" spans="2:11" ht="15.75">
      <c r="B330" s="28"/>
      <c r="C330" s="33"/>
      <c r="D330" s="11" t="s">
        <v>32</v>
      </c>
      <c r="E330" s="13"/>
      <c r="F330" s="13"/>
      <c r="G330" s="8"/>
      <c r="H330" s="8"/>
      <c r="I330" s="8"/>
      <c r="J330" s="8">
        <f t="shared" si="21"/>
        <v>0</v>
      </c>
      <c r="K330" s="19"/>
    </row>
    <row r="331" spans="2:11" ht="15.75">
      <c r="B331" s="29"/>
      <c r="C331" s="34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27" t="s">
        <v>76</v>
      </c>
      <c r="C332" s="32" t="s">
        <v>7</v>
      </c>
      <c r="D332" s="11" t="s">
        <v>28</v>
      </c>
      <c r="E332" s="8">
        <f>E333+E334+E335+E336+E337</f>
        <v>0</v>
      </c>
      <c r="F332" s="8">
        <f>F333+F334+F335+F336+F337</f>
        <v>263.6</v>
      </c>
      <c r="G332" s="8">
        <f>G333+G334+G335+G336</f>
        <v>0</v>
      </c>
      <c r="H332" s="8">
        <f>H333+H334+H335+H336</f>
        <v>0</v>
      </c>
      <c r="I332" s="8">
        <f>I333+I334+I335+I336</f>
        <v>736</v>
      </c>
      <c r="J332" s="8">
        <f t="shared" si="21"/>
        <v>999.6</v>
      </c>
      <c r="K332" s="6"/>
    </row>
    <row r="333" spans="2:11" ht="15.75">
      <c r="B333" s="28"/>
      <c r="C333" s="33"/>
      <c r="D333" s="11" t="s">
        <v>29</v>
      </c>
      <c r="E333" s="8"/>
      <c r="F333" s="8">
        <v>263.6</v>
      </c>
      <c r="G333" s="8">
        <v>0</v>
      </c>
      <c r="H333" s="8">
        <v>0</v>
      </c>
      <c r="I333" s="8">
        <v>736</v>
      </c>
      <c r="J333" s="8">
        <f t="shared" si="21"/>
        <v>999.6</v>
      </c>
      <c r="K333" s="6"/>
    </row>
    <row r="334" spans="2:11" ht="15.75">
      <c r="B334" s="28"/>
      <c r="C334" s="33"/>
      <c r="D334" s="11" t="s">
        <v>30</v>
      </c>
      <c r="E334" s="8"/>
      <c r="F334" s="8"/>
      <c r="G334" s="8"/>
      <c r="H334" s="8"/>
      <c r="I334" s="8"/>
      <c r="J334" s="8">
        <f t="shared" si="21"/>
        <v>0</v>
      </c>
      <c r="K334" s="6"/>
    </row>
    <row r="335" spans="2:11" ht="15.75">
      <c r="B335" s="28"/>
      <c r="C335" s="33"/>
      <c r="D335" s="11" t="s">
        <v>31</v>
      </c>
      <c r="E335" s="8"/>
      <c r="F335" s="8"/>
      <c r="G335" s="8"/>
      <c r="H335" s="8"/>
      <c r="I335" s="8"/>
      <c r="J335" s="8">
        <f t="shared" si="21"/>
        <v>0</v>
      </c>
      <c r="K335" s="6"/>
    </row>
    <row r="336" spans="2:11" ht="15.75">
      <c r="B336" s="28"/>
      <c r="C336" s="33"/>
      <c r="D336" s="11" t="s">
        <v>32</v>
      </c>
      <c r="E336" s="8"/>
      <c r="F336" s="8"/>
      <c r="G336" s="8"/>
      <c r="H336" s="8"/>
      <c r="I336" s="8"/>
      <c r="J336" s="8">
        <f t="shared" si="21"/>
        <v>0</v>
      </c>
      <c r="K336" s="6"/>
    </row>
    <row r="337" spans="2:11" ht="15.75">
      <c r="B337" s="29"/>
      <c r="C337" s="34"/>
      <c r="D337" s="11" t="s">
        <v>33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27" t="s">
        <v>77</v>
      </c>
      <c r="C338" s="30" t="s">
        <v>39</v>
      </c>
      <c r="D338" s="11" t="s">
        <v>28</v>
      </c>
      <c r="E338" s="8">
        <f>E339+E340+E341+E342+E343</f>
        <v>0</v>
      </c>
      <c r="F338" s="8">
        <f>F339+F340+F341+F342+F343</f>
        <v>0</v>
      </c>
      <c r="G338" s="8">
        <f>G339+G340+G341+G342</f>
        <v>5366.8</v>
      </c>
      <c r="H338" s="8">
        <f>H339+H340+H341+H342</f>
        <v>0</v>
      </c>
      <c r="I338" s="8">
        <f>I339+I340+I341+I342</f>
        <v>14098.3</v>
      </c>
      <c r="J338" s="8">
        <f t="shared" si="21"/>
        <v>19465.1</v>
      </c>
      <c r="K338" s="6"/>
    </row>
    <row r="339" spans="2:11" ht="15.75">
      <c r="B339" s="28"/>
      <c r="C339" s="30"/>
      <c r="D339" s="11" t="s">
        <v>29</v>
      </c>
      <c r="E339" s="8"/>
      <c r="F339" s="8"/>
      <c r="G339" s="8">
        <v>385.5</v>
      </c>
      <c r="H339" s="8">
        <v>0</v>
      </c>
      <c r="I339" s="8">
        <v>986.9</v>
      </c>
      <c r="J339" s="8">
        <f t="shared" si="21"/>
        <v>1372.4</v>
      </c>
      <c r="K339" s="6"/>
    </row>
    <row r="340" spans="2:11" ht="15.75">
      <c r="B340" s="28"/>
      <c r="C340" s="30"/>
      <c r="D340" s="11" t="s">
        <v>30</v>
      </c>
      <c r="E340" s="8"/>
      <c r="F340" s="8"/>
      <c r="G340" s="8">
        <v>4981.3</v>
      </c>
      <c r="H340" s="8"/>
      <c r="I340" s="8">
        <v>13111.4</v>
      </c>
      <c r="J340" s="8">
        <f t="shared" si="21"/>
        <v>18092.7</v>
      </c>
      <c r="K340" s="6"/>
    </row>
    <row r="341" spans="2:11" ht="15.75">
      <c r="B341" s="28"/>
      <c r="C341" s="30"/>
      <c r="D341" s="11" t="s">
        <v>31</v>
      </c>
      <c r="E341" s="8"/>
      <c r="F341" s="8"/>
      <c r="G341" s="8"/>
      <c r="H341" s="8"/>
      <c r="I341" s="8"/>
      <c r="J341" s="8">
        <f t="shared" si="21"/>
        <v>0</v>
      </c>
      <c r="K341" s="6"/>
    </row>
    <row r="342" spans="2:11" ht="15.75">
      <c r="B342" s="28"/>
      <c r="C342" s="30"/>
      <c r="D342" s="11" t="s">
        <v>32</v>
      </c>
      <c r="E342" s="8"/>
      <c r="F342" s="8"/>
      <c r="G342" s="8"/>
      <c r="H342" s="8"/>
      <c r="I342" s="8"/>
      <c r="J342" s="8">
        <f t="shared" si="21"/>
        <v>0</v>
      </c>
      <c r="K342" s="6"/>
    </row>
    <row r="343" spans="2:11" ht="15.75">
      <c r="B343" s="29"/>
      <c r="C343" s="30"/>
      <c r="D343" s="11" t="s">
        <v>33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41" t="s">
        <v>78</v>
      </c>
      <c r="C344" s="32" t="s">
        <v>7</v>
      </c>
      <c r="D344" s="11" t="s">
        <v>28</v>
      </c>
      <c r="E344" s="8">
        <f>E345+E346+E347+E348</f>
        <v>150</v>
      </c>
      <c r="F344" s="8">
        <f>F345+F346+F347+F348</f>
        <v>150</v>
      </c>
      <c r="G344" s="8">
        <f>G345+G346+G347+G348</f>
        <v>150</v>
      </c>
      <c r="H344" s="8">
        <f>H345+H346+H347+H348</f>
        <v>75</v>
      </c>
      <c r="I344" s="8">
        <f>I345+I346+I347+I348</f>
        <v>150</v>
      </c>
      <c r="J344" s="8">
        <f>I344+H344+G344+F344+E344</f>
        <v>675</v>
      </c>
      <c r="K344" s="6"/>
    </row>
    <row r="345" spans="2:11" ht="15.75">
      <c r="B345" s="42"/>
      <c r="C345" s="33"/>
      <c r="D345" s="11" t="s">
        <v>29</v>
      </c>
      <c r="E345" s="8">
        <v>150</v>
      </c>
      <c r="F345" s="8">
        <v>150</v>
      </c>
      <c r="G345" s="8">
        <v>150</v>
      </c>
      <c r="H345" s="8">
        <v>75</v>
      </c>
      <c r="I345" s="8">
        <v>150</v>
      </c>
      <c r="J345" s="8">
        <f>I345+H345+G345+F345+E345</f>
        <v>675</v>
      </c>
      <c r="K345" s="6"/>
    </row>
    <row r="346" spans="2:11" ht="15.75">
      <c r="B346" s="42"/>
      <c r="C346" s="33"/>
      <c r="D346" s="11" t="s">
        <v>30</v>
      </c>
      <c r="E346" s="8"/>
      <c r="F346" s="8"/>
      <c r="G346" s="8"/>
      <c r="H346" s="8"/>
      <c r="I346" s="8"/>
      <c r="J346" s="8"/>
      <c r="K346" s="6"/>
    </row>
    <row r="347" spans="2:11" ht="15.75">
      <c r="B347" s="42"/>
      <c r="C347" s="33"/>
      <c r="D347" s="11" t="s">
        <v>31</v>
      </c>
      <c r="E347" s="8"/>
      <c r="F347" s="8"/>
      <c r="G347" s="8"/>
      <c r="H347" s="8"/>
      <c r="I347" s="8"/>
      <c r="J347" s="8"/>
      <c r="K347" s="6"/>
    </row>
    <row r="348" spans="2:11" ht="15.75">
      <c r="B348" s="42"/>
      <c r="C348" s="33"/>
      <c r="D348" s="11" t="s">
        <v>32</v>
      </c>
      <c r="E348" s="8"/>
      <c r="F348" s="8"/>
      <c r="G348" s="8"/>
      <c r="H348" s="8"/>
      <c r="I348" s="8"/>
      <c r="J348" s="8"/>
      <c r="K348" s="6"/>
    </row>
    <row r="349" spans="2:11" ht="15.75">
      <c r="B349" s="43"/>
      <c r="C349" s="34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27" t="s">
        <v>79</v>
      </c>
      <c r="C350" s="32" t="s">
        <v>7</v>
      </c>
      <c r="D350" s="11" t="s">
        <v>28</v>
      </c>
      <c r="E350" s="8">
        <f>E351+E352+E353+E354</f>
        <v>265.1</v>
      </c>
      <c r="F350" s="8">
        <f>F351+F352+F353+F354</f>
        <v>120</v>
      </c>
      <c r="G350" s="5">
        <v>0</v>
      </c>
      <c r="H350" s="5">
        <v>0</v>
      </c>
      <c r="I350" s="5">
        <v>0</v>
      </c>
      <c r="J350" s="8">
        <f>I350+H350+G350+F350+E350</f>
        <v>385.1</v>
      </c>
      <c r="K350" s="6"/>
    </row>
    <row r="351" spans="2:11" ht="15.75">
      <c r="B351" s="28"/>
      <c r="C351" s="33"/>
      <c r="D351" s="11" t="s">
        <v>29</v>
      </c>
      <c r="E351" s="8">
        <v>265.1</v>
      </c>
      <c r="F351" s="8">
        <v>120</v>
      </c>
      <c r="G351" s="5">
        <v>0</v>
      </c>
      <c r="H351" s="5">
        <v>0</v>
      </c>
      <c r="I351" s="5">
        <v>0</v>
      </c>
      <c r="J351" s="8">
        <f>I351+H351+G351+F351+E351</f>
        <v>385.1</v>
      </c>
      <c r="K351" s="6"/>
    </row>
    <row r="352" spans="2:11" ht="15.75">
      <c r="B352" s="28"/>
      <c r="C352" s="33"/>
      <c r="D352" s="11" t="s">
        <v>30</v>
      </c>
      <c r="E352" s="8">
        <v>0</v>
      </c>
      <c r="F352" s="8">
        <v>0</v>
      </c>
      <c r="G352" s="5">
        <f aca="true" t="shared" si="22" ref="G352:I361">G358</f>
        <v>0</v>
      </c>
      <c r="H352" s="5">
        <f t="shared" si="22"/>
        <v>0</v>
      </c>
      <c r="I352" s="5">
        <f t="shared" si="22"/>
        <v>0</v>
      </c>
      <c r="J352" s="8">
        <f>I352+H352+G352+F352+E352</f>
        <v>0</v>
      </c>
      <c r="K352" s="6"/>
    </row>
    <row r="353" spans="2:11" ht="15.75">
      <c r="B353" s="28"/>
      <c r="C353" s="33"/>
      <c r="D353" s="11" t="s">
        <v>31</v>
      </c>
      <c r="E353" s="8"/>
      <c r="F353" s="8"/>
      <c r="G353" s="5">
        <f t="shared" si="22"/>
        <v>0</v>
      </c>
      <c r="H353" s="5">
        <f t="shared" si="22"/>
        <v>0</v>
      </c>
      <c r="I353" s="5">
        <f t="shared" si="22"/>
        <v>0</v>
      </c>
      <c r="J353" s="8">
        <v>0</v>
      </c>
      <c r="K353" s="6"/>
    </row>
    <row r="354" spans="2:11" ht="15.75">
      <c r="B354" s="28"/>
      <c r="C354" s="33"/>
      <c r="D354" s="11" t="s">
        <v>32</v>
      </c>
      <c r="E354" s="8"/>
      <c r="F354" s="8"/>
      <c r="G354" s="5">
        <f t="shared" si="22"/>
        <v>0</v>
      </c>
      <c r="H354" s="5">
        <f t="shared" si="22"/>
        <v>0</v>
      </c>
      <c r="I354" s="5">
        <f t="shared" si="22"/>
        <v>0</v>
      </c>
      <c r="J354" s="8">
        <v>0</v>
      </c>
      <c r="K354" s="6"/>
    </row>
    <row r="355" spans="2:11" ht="15.75">
      <c r="B355" s="29"/>
      <c r="C355" s="34"/>
      <c r="D355" s="11" t="s">
        <v>33</v>
      </c>
      <c r="E355" s="8"/>
      <c r="F355" s="8"/>
      <c r="G355" s="5">
        <f t="shared" si="22"/>
        <v>0</v>
      </c>
      <c r="H355" s="5">
        <f t="shared" si="22"/>
        <v>0</v>
      </c>
      <c r="I355" s="5">
        <f t="shared" si="22"/>
        <v>0</v>
      </c>
      <c r="J355" s="8"/>
      <c r="K355" s="6"/>
    </row>
    <row r="356" spans="2:11" ht="15.75">
      <c r="B356" s="27" t="s">
        <v>80</v>
      </c>
      <c r="C356" s="32" t="s">
        <v>7</v>
      </c>
      <c r="D356" s="11" t="s">
        <v>28</v>
      </c>
      <c r="E356" s="8">
        <f>E357+E358+E359+E360</f>
        <v>459.8</v>
      </c>
      <c r="F356" s="8">
        <f>F357+F358+F359+F360</f>
        <v>243.7</v>
      </c>
      <c r="G356" s="8">
        <f>G357</f>
        <v>238.6</v>
      </c>
      <c r="H356" s="8">
        <f>H357</f>
        <v>379.2</v>
      </c>
      <c r="I356" s="8">
        <f>I357</f>
        <v>429.2</v>
      </c>
      <c r="J356" s="8">
        <f>I356+H356+G356+F356+E356</f>
        <v>1750.5</v>
      </c>
      <c r="K356" s="6"/>
    </row>
    <row r="357" spans="2:11" ht="15.75">
      <c r="B357" s="28"/>
      <c r="C357" s="33"/>
      <c r="D357" s="11" t="s">
        <v>29</v>
      </c>
      <c r="E357" s="8">
        <v>459.8</v>
      </c>
      <c r="F357" s="8">
        <v>243.7</v>
      </c>
      <c r="G357" s="8">
        <v>238.6</v>
      </c>
      <c r="H357" s="8">
        <v>379.2</v>
      </c>
      <c r="I357" s="8">
        <v>429.2</v>
      </c>
      <c r="J357" s="8">
        <f>I357+H357+G357+F357+E357</f>
        <v>1750.5</v>
      </c>
      <c r="K357" s="6"/>
    </row>
    <row r="358" spans="2:11" ht="15.75">
      <c r="B358" s="28"/>
      <c r="C358" s="33"/>
      <c r="D358" s="11" t="s">
        <v>30</v>
      </c>
      <c r="E358" s="8"/>
      <c r="F358" s="8"/>
      <c r="G358" s="8">
        <f t="shared" si="22"/>
        <v>0</v>
      </c>
      <c r="H358" s="8">
        <f t="shared" si="22"/>
        <v>0</v>
      </c>
      <c r="I358" s="8">
        <f t="shared" si="22"/>
        <v>0</v>
      </c>
      <c r="J358" s="8">
        <v>0</v>
      </c>
      <c r="K358" s="6"/>
    </row>
    <row r="359" spans="2:11" ht="15.75">
      <c r="B359" s="28"/>
      <c r="C359" s="33"/>
      <c r="D359" s="11" t="s">
        <v>31</v>
      </c>
      <c r="E359" s="8"/>
      <c r="F359" s="8"/>
      <c r="G359" s="8">
        <f t="shared" si="22"/>
        <v>0</v>
      </c>
      <c r="H359" s="8">
        <f t="shared" si="22"/>
        <v>0</v>
      </c>
      <c r="I359" s="8">
        <f t="shared" si="22"/>
        <v>0</v>
      </c>
      <c r="J359" s="8">
        <v>0</v>
      </c>
      <c r="K359" s="6"/>
    </row>
    <row r="360" spans="2:11" ht="15.75">
      <c r="B360" s="28"/>
      <c r="C360" s="33"/>
      <c r="D360" s="11" t="s">
        <v>32</v>
      </c>
      <c r="E360" s="8"/>
      <c r="F360" s="8"/>
      <c r="G360" s="8">
        <f t="shared" si="22"/>
        <v>0</v>
      </c>
      <c r="H360" s="8">
        <f t="shared" si="22"/>
        <v>0</v>
      </c>
      <c r="I360" s="8">
        <f t="shared" si="22"/>
        <v>0</v>
      </c>
      <c r="J360" s="8">
        <v>0</v>
      </c>
      <c r="K360" s="6"/>
    </row>
    <row r="361" spans="2:11" ht="15.75">
      <c r="B361" s="29"/>
      <c r="C361" s="34"/>
      <c r="D361" s="11" t="s">
        <v>33</v>
      </c>
      <c r="E361" s="8"/>
      <c r="F361" s="8"/>
      <c r="G361" s="8">
        <f t="shared" si="22"/>
        <v>0</v>
      </c>
      <c r="H361" s="8">
        <f t="shared" si="22"/>
        <v>0</v>
      </c>
      <c r="I361" s="8">
        <f t="shared" si="22"/>
        <v>0</v>
      </c>
      <c r="J361" s="8"/>
      <c r="K361" s="6"/>
    </row>
    <row r="362" spans="2:11" ht="15.75">
      <c r="B362" s="41" t="s">
        <v>81</v>
      </c>
      <c r="C362" s="32" t="s">
        <v>7</v>
      </c>
      <c r="D362" s="11" t="s">
        <v>28</v>
      </c>
      <c r="E362" s="8">
        <f>E363+E364+E365+E366</f>
        <v>0</v>
      </c>
      <c r="F362" s="8">
        <f>F363+F364+F365+F366</f>
        <v>0</v>
      </c>
      <c r="G362" s="8">
        <f>G363</f>
        <v>30</v>
      </c>
      <c r="H362" s="8">
        <f>H363</f>
        <v>120</v>
      </c>
      <c r="I362" s="8">
        <f>I363</f>
        <v>120</v>
      </c>
      <c r="J362" s="8">
        <f>I362+H362+G362+F362+E362</f>
        <v>270</v>
      </c>
      <c r="K362" s="6"/>
    </row>
    <row r="363" spans="2:11" ht="15.75">
      <c r="B363" s="42"/>
      <c r="C363" s="33"/>
      <c r="D363" s="11" t="s">
        <v>29</v>
      </c>
      <c r="E363" s="8">
        <v>0</v>
      </c>
      <c r="F363" s="8">
        <v>0</v>
      </c>
      <c r="G363" s="8">
        <v>30</v>
      </c>
      <c r="H363" s="8">
        <v>120</v>
      </c>
      <c r="I363" s="8">
        <v>120</v>
      </c>
      <c r="J363" s="8">
        <f>I363+H363+G363+F363+E363</f>
        <v>270</v>
      </c>
      <c r="K363" s="6"/>
    </row>
    <row r="364" spans="2:11" ht="15.75">
      <c r="B364" s="42"/>
      <c r="C364" s="3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42"/>
      <c r="C365" s="3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42"/>
      <c r="C366" s="33"/>
      <c r="D366" s="11" t="s">
        <v>32</v>
      </c>
      <c r="E366" s="8"/>
      <c r="F366" s="8"/>
      <c r="G366" s="8"/>
      <c r="H366" s="8"/>
      <c r="I366" s="8"/>
      <c r="J366" s="8">
        <v>0</v>
      </c>
      <c r="K366" s="6"/>
    </row>
    <row r="367" spans="2:11" ht="15.75">
      <c r="B367" s="43"/>
      <c r="C367" s="34"/>
      <c r="D367" s="11" t="s">
        <v>33</v>
      </c>
      <c r="E367" s="8"/>
      <c r="F367" s="8"/>
      <c r="G367" s="8"/>
      <c r="H367" s="8"/>
      <c r="I367" s="8"/>
      <c r="J367" s="8"/>
      <c r="K367" s="6"/>
    </row>
    <row r="368" spans="2:11" ht="15.75">
      <c r="B368" s="41" t="s">
        <v>82</v>
      </c>
      <c r="C368" s="32" t="s">
        <v>7</v>
      </c>
      <c r="D368" s="11" t="s">
        <v>28</v>
      </c>
      <c r="E368" s="8">
        <f>E369+E370+E371+E372</f>
        <v>0</v>
      </c>
      <c r="F368" s="8">
        <f>F369+F370+F371+F372</f>
        <v>0</v>
      </c>
      <c r="G368" s="8">
        <f>G369+G370+G371+G372+G373</f>
        <v>30</v>
      </c>
      <c r="H368" s="8">
        <f>H369+H370+H371+H372+H373</f>
        <v>100</v>
      </c>
      <c r="I368" s="8">
        <f>I369+I370+I371+I372+I373</f>
        <v>100</v>
      </c>
      <c r="J368" s="8">
        <f>I368+H368+G368+F368+E368</f>
        <v>230</v>
      </c>
      <c r="K368" s="6"/>
    </row>
    <row r="369" spans="2:11" ht="15.75">
      <c r="B369" s="42"/>
      <c r="C369" s="33"/>
      <c r="D369" s="11" t="s">
        <v>29</v>
      </c>
      <c r="E369" s="8">
        <v>0</v>
      </c>
      <c r="F369" s="8">
        <v>0</v>
      </c>
      <c r="G369" s="8">
        <v>30</v>
      </c>
      <c r="H369" s="8">
        <v>100</v>
      </c>
      <c r="I369" s="8">
        <v>100</v>
      </c>
      <c r="J369" s="8">
        <f>I369+H369+G369+F369+E369</f>
        <v>230</v>
      </c>
      <c r="K369" s="6"/>
    </row>
    <row r="370" spans="2:11" ht="15.75">
      <c r="B370" s="42"/>
      <c r="C370" s="33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42"/>
      <c r="C371" s="33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42"/>
      <c r="C372" s="33"/>
      <c r="D372" s="11" t="s">
        <v>32</v>
      </c>
      <c r="E372" s="8"/>
      <c r="F372" s="8"/>
      <c r="G372" s="8"/>
      <c r="H372" s="8"/>
      <c r="I372" s="8"/>
      <c r="J372" s="8">
        <v>0</v>
      </c>
      <c r="K372" s="6"/>
    </row>
    <row r="373" spans="2:11" ht="15.75">
      <c r="B373" s="43"/>
      <c r="C373" s="34"/>
      <c r="D373" s="11" t="s">
        <v>33</v>
      </c>
      <c r="E373" s="8"/>
      <c r="F373" s="8"/>
      <c r="G373" s="8"/>
      <c r="H373" s="8"/>
      <c r="I373" s="8"/>
      <c r="J373" s="8"/>
      <c r="K373" s="6"/>
    </row>
    <row r="374" spans="2:13" ht="15.75">
      <c r="B374" s="51" t="s">
        <v>83</v>
      </c>
      <c r="C374" s="40" t="s">
        <v>22</v>
      </c>
      <c r="D374" s="11" t="s">
        <v>28</v>
      </c>
      <c r="E374" s="5">
        <f aca="true" t="shared" si="23" ref="E374:F385">E380</f>
        <v>393.3</v>
      </c>
      <c r="F374" s="5">
        <f t="shared" si="23"/>
        <v>435.8</v>
      </c>
      <c r="G374" s="8">
        <f>G375+G376+G377+G378+G379</f>
        <v>447.5</v>
      </c>
      <c r="H374" s="8">
        <f>H375+H376+H377+H378+H379</f>
        <v>447.5</v>
      </c>
      <c r="I374" s="8">
        <f>I375+I376+I377+I378+I379</f>
        <v>249.6</v>
      </c>
      <c r="J374" s="5">
        <f aca="true" t="shared" si="24" ref="J374:J427">SUM(E374:I374)</f>
        <v>1973.6999999999998</v>
      </c>
      <c r="K374" s="6"/>
      <c r="L374" s="52"/>
      <c r="M374" s="44"/>
    </row>
    <row r="375" spans="2:13" ht="15.75">
      <c r="B375" s="51"/>
      <c r="C375" s="40"/>
      <c r="D375" s="11" t="s">
        <v>29</v>
      </c>
      <c r="E375" s="5">
        <f t="shared" si="23"/>
        <v>383.3</v>
      </c>
      <c r="F375" s="5">
        <f t="shared" si="23"/>
        <v>435.8</v>
      </c>
      <c r="G375" s="8">
        <f>G381</f>
        <v>447.5</v>
      </c>
      <c r="H375" s="8">
        <f>H381</f>
        <v>447.5</v>
      </c>
      <c r="I375" s="8">
        <f>I381</f>
        <v>249.6</v>
      </c>
      <c r="J375" s="5">
        <f t="shared" si="24"/>
        <v>1963.6999999999998</v>
      </c>
      <c r="K375" s="6"/>
      <c r="L375" s="52"/>
      <c r="M375" s="44"/>
    </row>
    <row r="376" spans="2:13" ht="15.75">
      <c r="B376" s="51"/>
      <c r="C376" s="40"/>
      <c r="D376" s="11" t="s">
        <v>30</v>
      </c>
      <c r="E376" s="5">
        <f t="shared" si="23"/>
        <v>0</v>
      </c>
      <c r="F376" s="5">
        <f t="shared" si="23"/>
        <v>0</v>
      </c>
      <c r="G376" s="8"/>
      <c r="H376" s="8"/>
      <c r="I376" s="8"/>
      <c r="J376" s="5">
        <f t="shared" si="24"/>
        <v>0</v>
      </c>
      <c r="K376" s="6"/>
      <c r="L376" s="52"/>
      <c r="M376" s="44"/>
    </row>
    <row r="377" spans="2:13" ht="15.75">
      <c r="B377" s="51"/>
      <c r="C377" s="40"/>
      <c r="D377" s="11" t="s">
        <v>31</v>
      </c>
      <c r="E377" s="5">
        <f t="shared" si="23"/>
        <v>0</v>
      </c>
      <c r="F377" s="5">
        <f t="shared" si="23"/>
        <v>0</v>
      </c>
      <c r="G377" s="8"/>
      <c r="H377" s="8"/>
      <c r="I377" s="8"/>
      <c r="J377" s="5">
        <f t="shared" si="24"/>
        <v>0</v>
      </c>
      <c r="K377" s="6"/>
      <c r="L377" s="52"/>
      <c r="M377" s="44"/>
    </row>
    <row r="378" spans="2:13" ht="15.75">
      <c r="B378" s="51"/>
      <c r="C378" s="40"/>
      <c r="D378" s="11" t="s">
        <v>32</v>
      </c>
      <c r="E378" s="5">
        <f t="shared" si="23"/>
        <v>0</v>
      </c>
      <c r="F378" s="5">
        <f t="shared" si="23"/>
        <v>0</v>
      </c>
      <c r="G378" s="8"/>
      <c r="H378" s="8"/>
      <c r="I378" s="8"/>
      <c r="J378" s="5">
        <f t="shared" si="24"/>
        <v>0</v>
      </c>
      <c r="K378" s="6"/>
      <c r="L378" s="52"/>
      <c r="M378" s="44"/>
    </row>
    <row r="379" spans="2:13" ht="15.75">
      <c r="B379" s="51"/>
      <c r="C379" s="40"/>
      <c r="D379" s="12" t="s">
        <v>33</v>
      </c>
      <c r="E379" s="5">
        <f t="shared" si="23"/>
        <v>0</v>
      </c>
      <c r="F379" s="5">
        <f t="shared" si="23"/>
        <v>0</v>
      </c>
      <c r="G379" s="8"/>
      <c r="H379" s="8"/>
      <c r="I379" s="8"/>
      <c r="J379" s="5">
        <f t="shared" si="24"/>
        <v>0</v>
      </c>
      <c r="K379" s="6"/>
      <c r="L379" s="52"/>
      <c r="M379" s="44"/>
    </row>
    <row r="380" spans="2:13" ht="15.75">
      <c r="B380" s="51"/>
      <c r="C380" s="32" t="s">
        <v>7</v>
      </c>
      <c r="D380" s="11" t="s">
        <v>28</v>
      </c>
      <c r="E380" s="8">
        <f t="shared" si="23"/>
        <v>393.3</v>
      </c>
      <c r="F380" s="8">
        <f t="shared" si="23"/>
        <v>435.8</v>
      </c>
      <c r="G380" s="8">
        <f>G381+G382+G383+G384+G385</f>
        <v>447.5</v>
      </c>
      <c r="H380" s="8">
        <f>H381+H382+H383+H384+H385</f>
        <v>447.5</v>
      </c>
      <c r="I380" s="8">
        <f>I381+I382+I383+I384+I385</f>
        <v>249.6</v>
      </c>
      <c r="J380" s="8">
        <f t="shared" si="24"/>
        <v>1973.6999999999998</v>
      </c>
      <c r="K380" s="6"/>
      <c r="L380" s="52"/>
      <c r="M380" s="44"/>
    </row>
    <row r="381" spans="2:13" ht="15.75">
      <c r="B381" s="51"/>
      <c r="C381" s="33"/>
      <c r="D381" s="11" t="s">
        <v>29</v>
      </c>
      <c r="E381" s="8">
        <f t="shared" si="23"/>
        <v>383.3</v>
      </c>
      <c r="F381" s="8">
        <f t="shared" si="23"/>
        <v>435.8</v>
      </c>
      <c r="G381" s="8">
        <f>G387</f>
        <v>447.5</v>
      </c>
      <c r="H381" s="8">
        <f>H387</f>
        <v>447.5</v>
      </c>
      <c r="I381" s="8">
        <v>249.6</v>
      </c>
      <c r="J381" s="8">
        <f t="shared" si="24"/>
        <v>1963.6999999999998</v>
      </c>
      <c r="K381" s="6"/>
      <c r="L381" s="52"/>
      <c r="M381" s="44"/>
    </row>
    <row r="382" spans="2:13" ht="15.75">
      <c r="B382" s="51"/>
      <c r="C382" s="33"/>
      <c r="D382" s="11" t="s">
        <v>30</v>
      </c>
      <c r="E382" s="8">
        <f t="shared" si="23"/>
        <v>0</v>
      </c>
      <c r="F382" s="8">
        <f t="shared" si="23"/>
        <v>0</v>
      </c>
      <c r="G382" s="8"/>
      <c r="H382" s="8"/>
      <c r="I382" s="8"/>
      <c r="J382" s="8">
        <f t="shared" si="24"/>
        <v>0</v>
      </c>
      <c r="K382" s="6"/>
      <c r="L382" s="52"/>
      <c r="M382" s="44"/>
    </row>
    <row r="383" spans="2:13" ht="15.75">
      <c r="B383" s="51"/>
      <c r="C383" s="33"/>
      <c r="D383" s="11" t="s">
        <v>31</v>
      </c>
      <c r="E383" s="8">
        <f t="shared" si="23"/>
        <v>0</v>
      </c>
      <c r="F383" s="8">
        <f t="shared" si="23"/>
        <v>0</v>
      </c>
      <c r="G383" s="8"/>
      <c r="H383" s="8"/>
      <c r="I383" s="8"/>
      <c r="J383" s="8">
        <f t="shared" si="24"/>
        <v>0</v>
      </c>
      <c r="K383" s="6"/>
      <c r="L383" s="52"/>
      <c r="M383" s="44"/>
    </row>
    <row r="384" spans="2:13" ht="15.75">
      <c r="B384" s="51"/>
      <c r="C384" s="33"/>
      <c r="D384" s="11" t="s">
        <v>32</v>
      </c>
      <c r="E384" s="8">
        <f t="shared" si="23"/>
        <v>0</v>
      </c>
      <c r="F384" s="8">
        <f t="shared" si="23"/>
        <v>0</v>
      </c>
      <c r="G384" s="8"/>
      <c r="H384" s="8"/>
      <c r="I384" s="8"/>
      <c r="J384" s="8">
        <f t="shared" si="24"/>
        <v>0</v>
      </c>
      <c r="K384" s="6"/>
      <c r="L384" s="52"/>
      <c r="M384" s="44"/>
    </row>
    <row r="385" spans="2:13" ht="15.75">
      <c r="B385" s="51"/>
      <c r="C385" s="34"/>
      <c r="D385" s="12" t="s">
        <v>33</v>
      </c>
      <c r="E385" s="8">
        <f t="shared" si="23"/>
        <v>0</v>
      </c>
      <c r="F385" s="8">
        <f t="shared" si="23"/>
        <v>0</v>
      </c>
      <c r="G385" s="8"/>
      <c r="H385" s="8"/>
      <c r="I385" s="8"/>
      <c r="J385" s="8">
        <f t="shared" si="24"/>
        <v>0</v>
      </c>
      <c r="K385" s="6"/>
      <c r="L385" s="52"/>
      <c r="M385" s="44"/>
    </row>
    <row r="386" spans="2:13" ht="15.75">
      <c r="B386" s="45" t="s">
        <v>2</v>
      </c>
      <c r="C386" s="32" t="s">
        <v>7</v>
      </c>
      <c r="D386" s="11" t="s">
        <v>28</v>
      </c>
      <c r="E386" s="8">
        <f>E392+E398+E404</f>
        <v>393.3</v>
      </c>
      <c r="F386" s="8">
        <f>F392+F398+F404</f>
        <v>435.8</v>
      </c>
      <c r="G386" s="5">
        <f>G387</f>
        <v>447.5</v>
      </c>
      <c r="H386" s="5">
        <f>H387</f>
        <v>447.5</v>
      </c>
      <c r="I386" s="5">
        <f>I387</f>
        <v>249.6</v>
      </c>
      <c r="J386" s="8">
        <f t="shared" si="24"/>
        <v>1973.6999999999998</v>
      </c>
      <c r="K386" s="6"/>
      <c r="L386" s="52"/>
      <c r="M386" s="44"/>
    </row>
    <row r="387" spans="2:13" ht="15.75">
      <c r="B387" s="45"/>
      <c r="C387" s="33"/>
      <c r="D387" s="11" t="s">
        <v>29</v>
      </c>
      <c r="E387" s="8">
        <v>383.3</v>
      </c>
      <c r="F387" s="8">
        <f>F393+F399+F405</f>
        <v>435.8</v>
      </c>
      <c r="G387" s="5">
        <f>G393+G399+G405</f>
        <v>447.5</v>
      </c>
      <c r="H387" s="5">
        <f>H393+H399+H405</f>
        <v>447.5</v>
      </c>
      <c r="I387" s="5">
        <f>I393+I399+I405</f>
        <v>249.6</v>
      </c>
      <c r="J387" s="8">
        <f t="shared" si="24"/>
        <v>1963.6999999999998</v>
      </c>
      <c r="K387" s="6"/>
      <c r="L387" s="52"/>
      <c r="M387" s="44"/>
    </row>
    <row r="388" spans="2:13" ht="15.75">
      <c r="B388" s="45"/>
      <c r="C388" s="33"/>
      <c r="D388" s="11" t="s">
        <v>30</v>
      </c>
      <c r="E388" s="8"/>
      <c r="F388" s="8"/>
      <c r="G388" s="8">
        <f aca="true" t="shared" si="25" ref="G388:I397">G394</f>
        <v>0</v>
      </c>
      <c r="H388" s="8">
        <f t="shared" si="25"/>
        <v>0</v>
      </c>
      <c r="I388" s="8">
        <f t="shared" si="25"/>
        <v>0</v>
      </c>
      <c r="J388" s="8">
        <f t="shared" si="24"/>
        <v>0</v>
      </c>
      <c r="K388" s="6"/>
      <c r="L388" s="52"/>
      <c r="M388" s="44"/>
    </row>
    <row r="389" spans="2:11" ht="15.75">
      <c r="B389" s="45"/>
      <c r="C389" s="33"/>
      <c r="D389" s="11" t="s">
        <v>31</v>
      </c>
      <c r="E389" s="8"/>
      <c r="F389" s="8"/>
      <c r="G389" s="8">
        <f t="shared" si="25"/>
        <v>0</v>
      </c>
      <c r="H389" s="8">
        <f t="shared" si="25"/>
        <v>0</v>
      </c>
      <c r="I389" s="8">
        <f t="shared" si="25"/>
        <v>0</v>
      </c>
      <c r="J389" s="8">
        <f t="shared" si="24"/>
        <v>0</v>
      </c>
      <c r="K389" s="6"/>
    </row>
    <row r="390" spans="2:11" ht="15.75">
      <c r="B390" s="45"/>
      <c r="C390" s="33"/>
      <c r="D390" s="11" t="s">
        <v>32</v>
      </c>
      <c r="E390" s="8"/>
      <c r="F390" s="8"/>
      <c r="G390" s="8">
        <f t="shared" si="25"/>
        <v>0</v>
      </c>
      <c r="H390" s="8">
        <f t="shared" si="25"/>
        <v>0</v>
      </c>
      <c r="I390" s="8">
        <f t="shared" si="25"/>
        <v>0</v>
      </c>
      <c r="J390" s="8">
        <f t="shared" si="24"/>
        <v>0</v>
      </c>
      <c r="K390" s="6"/>
    </row>
    <row r="391" spans="2:11" ht="15.75">
      <c r="B391" s="45"/>
      <c r="C391" s="34"/>
      <c r="D391" s="12" t="s">
        <v>33</v>
      </c>
      <c r="E391" s="8"/>
      <c r="F391" s="8"/>
      <c r="G391" s="8">
        <f t="shared" si="25"/>
        <v>0</v>
      </c>
      <c r="H391" s="8">
        <f t="shared" si="25"/>
        <v>0</v>
      </c>
      <c r="I391" s="8">
        <f t="shared" si="25"/>
        <v>0</v>
      </c>
      <c r="J391" s="8">
        <f t="shared" si="24"/>
        <v>0</v>
      </c>
      <c r="K391" s="6"/>
    </row>
    <row r="392" spans="2:11" ht="15.75">
      <c r="B392" s="38" t="s">
        <v>84</v>
      </c>
      <c r="C392" s="30" t="s">
        <v>85</v>
      </c>
      <c r="D392" s="11" t="s">
        <v>28</v>
      </c>
      <c r="E392" s="8">
        <f>E393+E394+E395+E396+E397</f>
        <v>0</v>
      </c>
      <c r="F392" s="8">
        <f>F393+F394+F395+F396+F397</f>
        <v>0</v>
      </c>
      <c r="G392" s="8">
        <f>G393</f>
        <v>19.7</v>
      </c>
      <c r="H392" s="8">
        <f>H393</f>
        <v>19.7</v>
      </c>
      <c r="I392" s="8">
        <f t="shared" si="25"/>
        <v>0</v>
      </c>
      <c r="J392" s="8">
        <f t="shared" si="24"/>
        <v>39.4</v>
      </c>
      <c r="K392" s="6"/>
    </row>
    <row r="393" spans="2:11" ht="15.75">
      <c r="B393" s="38"/>
      <c r="C393" s="30"/>
      <c r="D393" s="11" t="s">
        <v>29</v>
      </c>
      <c r="E393" s="8"/>
      <c r="F393" s="8">
        <v>0</v>
      </c>
      <c r="G393" s="8">
        <v>19.7</v>
      </c>
      <c r="H393" s="8">
        <v>19.7</v>
      </c>
      <c r="I393" s="8">
        <f t="shared" si="25"/>
        <v>0</v>
      </c>
      <c r="J393" s="8">
        <f t="shared" si="24"/>
        <v>39.4</v>
      </c>
      <c r="K393" s="6"/>
    </row>
    <row r="394" spans="2:11" ht="15.75">
      <c r="B394" s="38"/>
      <c r="C394" s="30"/>
      <c r="D394" s="11" t="s">
        <v>30</v>
      </c>
      <c r="E394" s="8"/>
      <c r="F394" s="8"/>
      <c r="G394" s="8">
        <f t="shared" si="25"/>
        <v>0</v>
      </c>
      <c r="H394" s="8">
        <f t="shared" si="25"/>
        <v>0</v>
      </c>
      <c r="I394" s="8">
        <f t="shared" si="25"/>
        <v>0</v>
      </c>
      <c r="J394" s="8">
        <f t="shared" si="24"/>
        <v>0</v>
      </c>
      <c r="K394" s="6"/>
    </row>
    <row r="395" spans="2:11" ht="15.75">
      <c r="B395" s="38"/>
      <c r="C395" s="30"/>
      <c r="D395" s="11" t="s">
        <v>31</v>
      </c>
      <c r="E395" s="8"/>
      <c r="F395" s="8"/>
      <c r="G395" s="8">
        <f t="shared" si="25"/>
        <v>0</v>
      </c>
      <c r="H395" s="8">
        <f t="shared" si="25"/>
        <v>0</v>
      </c>
      <c r="I395" s="8">
        <f t="shared" si="25"/>
        <v>0</v>
      </c>
      <c r="J395" s="8">
        <f t="shared" si="24"/>
        <v>0</v>
      </c>
      <c r="K395" s="6"/>
    </row>
    <row r="396" spans="2:11" ht="15.75">
      <c r="B396" s="38"/>
      <c r="C396" s="30"/>
      <c r="D396" s="11" t="s">
        <v>32</v>
      </c>
      <c r="E396" s="8"/>
      <c r="F396" s="8"/>
      <c r="G396" s="8">
        <f t="shared" si="25"/>
        <v>0</v>
      </c>
      <c r="H396" s="8">
        <f t="shared" si="25"/>
        <v>0</v>
      </c>
      <c r="I396" s="8">
        <f t="shared" si="25"/>
        <v>0</v>
      </c>
      <c r="J396" s="8">
        <f t="shared" si="24"/>
        <v>0</v>
      </c>
      <c r="K396" s="6"/>
    </row>
    <row r="397" spans="2:11" ht="15.75">
      <c r="B397" s="38"/>
      <c r="C397" s="30"/>
      <c r="D397" s="12" t="s">
        <v>33</v>
      </c>
      <c r="E397" s="8"/>
      <c r="F397" s="8"/>
      <c r="G397" s="8">
        <f t="shared" si="25"/>
        <v>0</v>
      </c>
      <c r="H397" s="8">
        <f t="shared" si="25"/>
        <v>0</v>
      </c>
      <c r="I397" s="8">
        <f t="shared" si="25"/>
        <v>0</v>
      </c>
      <c r="J397" s="8">
        <f t="shared" si="24"/>
        <v>0</v>
      </c>
      <c r="K397" s="6"/>
    </row>
    <row r="398" spans="2:11" ht="15.75">
      <c r="B398" s="46" t="s">
        <v>86</v>
      </c>
      <c r="C398" s="49" t="s">
        <v>85</v>
      </c>
      <c r="D398" s="11" t="s">
        <v>28</v>
      </c>
      <c r="E398" s="8">
        <f>E399+E400+E401+E402+E403</f>
        <v>0.8</v>
      </c>
      <c r="F398" s="8">
        <f>F399+F400+F401+F402+F403</f>
        <v>13.7</v>
      </c>
      <c r="G398" s="8">
        <f>G399+G400+G401+G402+G403</f>
        <v>25</v>
      </c>
      <c r="H398" s="8">
        <f>H399+H400+H401+H402+H403</f>
        <v>25</v>
      </c>
      <c r="I398" s="8">
        <f>I399+I400+I401+I402+I403</f>
        <v>0</v>
      </c>
      <c r="J398" s="8">
        <f t="shared" si="24"/>
        <v>64.5</v>
      </c>
      <c r="K398" s="6"/>
    </row>
    <row r="399" spans="2:11" ht="15.75">
      <c r="B399" s="47"/>
      <c r="C399" s="50"/>
      <c r="D399" s="11" t="s">
        <v>29</v>
      </c>
      <c r="E399" s="8">
        <v>0.8</v>
      </c>
      <c r="F399" s="8">
        <v>13.7</v>
      </c>
      <c r="G399" s="8">
        <v>25</v>
      </c>
      <c r="H399" s="8">
        <v>25</v>
      </c>
      <c r="I399" s="8">
        <v>0</v>
      </c>
      <c r="J399" s="8">
        <f t="shared" si="24"/>
        <v>64.5</v>
      </c>
      <c r="K399" s="6"/>
    </row>
    <row r="400" spans="2:11" ht="15.75">
      <c r="B400" s="47"/>
      <c r="C400" s="50"/>
      <c r="D400" s="11" t="s">
        <v>30</v>
      </c>
      <c r="E400" s="8"/>
      <c r="F400" s="8"/>
      <c r="G400" s="8"/>
      <c r="H400" s="8"/>
      <c r="I400" s="8"/>
      <c r="J400" s="8">
        <f t="shared" si="24"/>
        <v>0</v>
      </c>
      <c r="K400" s="6"/>
    </row>
    <row r="401" spans="2:11" ht="15.75">
      <c r="B401" s="47"/>
      <c r="C401" s="50"/>
      <c r="D401" s="11" t="s">
        <v>31</v>
      </c>
      <c r="E401" s="8"/>
      <c r="F401" s="8"/>
      <c r="G401" s="20"/>
      <c r="H401" s="20"/>
      <c r="I401" s="20"/>
      <c r="J401" s="8">
        <f t="shared" si="24"/>
        <v>0</v>
      </c>
      <c r="K401" s="6"/>
    </row>
    <row r="402" spans="2:11" ht="15.75">
      <c r="B402" s="47"/>
      <c r="C402" s="50"/>
      <c r="D402" s="11" t="s">
        <v>32</v>
      </c>
      <c r="E402" s="8"/>
      <c r="F402" s="8"/>
      <c r="G402" s="20"/>
      <c r="H402" s="20"/>
      <c r="I402" s="20"/>
      <c r="J402" s="8">
        <f t="shared" si="24"/>
        <v>0</v>
      </c>
      <c r="K402" s="6"/>
    </row>
    <row r="403" spans="2:11" ht="15.75">
      <c r="B403" s="48"/>
      <c r="C403" s="50"/>
      <c r="D403" s="12" t="s">
        <v>33</v>
      </c>
      <c r="E403" s="8"/>
      <c r="F403" s="8"/>
      <c r="G403" s="21"/>
      <c r="H403" s="21"/>
      <c r="I403" s="21"/>
      <c r="J403" s="8">
        <f t="shared" si="24"/>
        <v>0</v>
      </c>
      <c r="K403" s="6"/>
    </row>
    <row r="404" spans="2:11" ht="15.75">
      <c r="B404" s="38" t="s">
        <v>87</v>
      </c>
      <c r="C404" s="30" t="s">
        <v>53</v>
      </c>
      <c r="D404" s="11" t="s">
        <v>28</v>
      </c>
      <c r="E404" s="8">
        <f>E405+E406+E407+E408+E409</f>
        <v>392.5</v>
      </c>
      <c r="F404" s="8">
        <f>F405+F406+F407+F408+F409</f>
        <v>422.1</v>
      </c>
      <c r="G404" s="8">
        <f>G405+G406+G407+G408+G409</f>
        <v>402.8</v>
      </c>
      <c r="H404" s="8">
        <f>H405+H406+H407+H408+H409</f>
        <v>402.8</v>
      </c>
      <c r="I404" s="8">
        <f>I405+I406+I407+I408+I409</f>
        <v>249.6</v>
      </c>
      <c r="J404" s="8">
        <f t="shared" si="24"/>
        <v>1869.8</v>
      </c>
      <c r="K404" s="6"/>
    </row>
    <row r="405" spans="2:11" ht="15.75">
      <c r="B405" s="38"/>
      <c r="C405" s="30"/>
      <c r="D405" s="11" t="s">
        <v>29</v>
      </c>
      <c r="E405" s="8">
        <v>392.5</v>
      </c>
      <c r="F405" s="8">
        <v>422.1</v>
      </c>
      <c r="G405" s="8">
        <v>402.8</v>
      </c>
      <c r="H405" s="8">
        <v>402.8</v>
      </c>
      <c r="I405" s="8">
        <v>249.6</v>
      </c>
      <c r="J405" s="8">
        <f t="shared" si="24"/>
        <v>1869.8</v>
      </c>
      <c r="K405" s="6"/>
    </row>
    <row r="406" spans="2:11" ht="15.75">
      <c r="B406" s="38"/>
      <c r="C406" s="30"/>
      <c r="D406" s="11" t="s">
        <v>30</v>
      </c>
      <c r="E406" s="8"/>
      <c r="F406" s="8"/>
      <c r="G406" s="8"/>
      <c r="H406" s="8"/>
      <c r="I406" s="8"/>
      <c r="J406" s="8">
        <f t="shared" si="24"/>
        <v>0</v>
      </c>
      <c r="K406" s="6"/>
    </row>
    <row r="407" spans="2:11" ht="15.75">
      <c r="B407" s="38"/>
      <c r="C407" s="30"/>
      <c r="D407" s="11" t="s">
        <v>31</v>
      </c>
      <c r="E407" s="8"/>
      <c r="F407" s="8"/>
      <c r="G407" s="8"/>
      <c r="H407" s="8"/>
      <c r="I407" s="8"/>
      <c r="J407" s="8">
        <f t="shared" si="24"/>
        <v>0</v>
      </c>
      <c r="K407" s="6"/>
    </row>
    <row r="408" spans="2:11" ht="15.75">
      <c r="B408" s="38"/>
      <c r="C408" s="30"/>
      <c r="D408" s="11" t="s">
        <v>32</v>
      </c>
      <c r="E408" s="8"/>
      <c r="F408" s="8"/>
      <c r="G408" s="8"/>
      <c r="H408" s="8"/>
      <c r="I408" s="8"/>
      <c r="J408" s="8">
        <f t="shared" si="24"/>
        <v>0</v>
      </c>
      <c r="K408" s="6"/>
    </row>
    <row r="409" spans="2:11" ht="15.75">
      <c r="B409" s="38"/>
      <c r="C409" s="30"/>
      <c r="D409" s="12" t="s">
        <v>33</v>
      </c>
      <c r="E409" s="8"/>
      <c r="F409" s="8"/>
      <c r="G409" s="8"/>
      <c r="H409" s="8"/>
      <c r="I409" s="8"/>
      <c r="J409" s="8">
        <f t="shared" si="24"/>
        <v>0</v>
      </c>
      <c r="K409" s="6"/>
    </row>
    <row r="410" spans="2:11" ht="15.75">
      <c r="B410" s="39" t="s">
        <v>88</v>
      </c>
      <c r="C410" s="40" t="s">
        <v>22</v>
      </c>
      <c r="D410" s="11" t="s">
        <v>28</v>
      </c>
      <c r="E410" s="5">
        <f aca="true" t="shared" si="26" ref="E410:I421">E416</f>
        <v>7.5</v>
      </c>
      <c r="F410" s="5">
        <f t="shared" si="26"/>
        <v>45.5</v>
      </c>
      <c r="G410" s="5">
        <f t="shared" si="26"/>
        <v>0</v>
      </c>
      <c r="H410" s="5">
        <f t="shared" si="26"/>
        <v>0</v>
      </c>
      <c r="I410" s="5">
        <f t="shared" si="26"/>
        <v>0</v>
      </c>
      <c r="J410" s="5">
        <f t="shared" si="24"/>
        <v>53</v>
      </c>
      <c r="K410" s="6"/>
    </row>
    <row r="411" spans="2:11" ht="15.75">
      <c r="B411" s="39"/>
      <c r="C411" s="40"/>
      <c r="D411" s="11" t="s">
        <v>29</v>
      </c>
      <c r="E411" s="5">
        <f t="shared" si="26"/>
        <v>7.5</v>
      </c>
      <c r="F411" s="5">
        <f t="shared" si="26"/>
        <v>45.5</v>
      </c>
      <c r="G411" s="5">
        <f t="shared" si="26"/>
        <v>0</v>
      </c>
      <c r="H411" s="5">
        <f>H417</f>
        <v>0</v>
      </c>
      <c r="I411" s="5">
        <f>I417</f>
        <v>0</v>
      </c>
      <c r="J411" s="5">
        <f>SUM(E411:I411)</f>
        <v>53</v>
      </c>
      <c r="K411" s="6"/>
    </row>
    <row r="412" spans="2:11" ht="15.75">
      <c r="B412" s="39"/>
      <c r="C412" s="40"/>
      <c r="D412" s="11" t="s">
        <v>30</v>
      </c>
      <c r="E412" s="8">
        <f t="shared" si="26"/>
        <v>0</v>
      </c>
      <c r="F412" s="8">
        <f t="shared" si="26"/>
        <v>0</v>
      </c>
      <c r="G412" s="8">
        <f t="shared" si="26"/>
        <v>0</v>
      </c>
      <c r="H412" s="8">
        <f t="shared" si="26"/>
        <v>0</v>
      </c>
      <c r="I412" s="8">
        <f t="shared" si="26"/>
        <v>0</v>
      </c>
      <c r="J412" s="8">
        <f t="shared" si="24"/>
        <v>0</v>
      </c>
      <c r="K412" s="6"/>
    </row>
    <row r="413" spans="2:11" ht="15.75">
      <c r="B413" s="39"/>
      <c r="C413" s="40"/>
      <c r="D413" s="11" t="s">
        <v>31</v>
      </c>
      <c r="E413" s="8">
        <f t="shared" si="26"/>
        <v>0</v>
      </c>
      <c r="F413" s="8">
        <f t="shared" si="26"/>
        <v>0</v>
      </c>
      <c r="G413" s="8">
        <f t="shared" si="26"/>
        <v>0</v>
      </c>
      <c r="H413" s="8">
        <f t="shared" si="26"/>
        <v>0</v>
      </c>
      <c r="I413" s="8">
        <f t="shared" si="26"/>
        <v>0</v>
      </c>
      <c r="J413" s="8">
        <f t="shared" si="24"/>
        <v>0</v>
      </c>
      <c r="K413" s="6"/>
    </row>
    <row r="414" spans="2:11" ht="15.75">
      <c r="B414" s="39"/>
      <c r="C414" s="40"/>
      <c r="D414" s="11" t="s">
        <v>32</v>
      </c>
      <c r="E414" s="8">
        <f t="shared" si="26"/>
        <v>0</v>
      </c>
      <c r="F414" s="8">
        <f t="shared" si="26"/>
        <v>0</v>
      </c>
      <c r="G414" s="8">
        <f t="shared" si="26"/>
        <v>0</v>
      </c>
      <c r="H414" s="8">
        <f t="shared" si="26"/>
        <v>0</v>
      </c>
      <c r="I414" s="8">
        <f t="shared" si="26"/>
        <v>0</v>
      </c>
      <c r="J414" s="8">
        <f t="shared" si="24"/>
        <v>0</v>
      </c>
      <c r="K414" s="6"/>
    </row>
    <row r="415" spans="2:11" ht="15.75">
      <c r="B415" s="39"/>
      <c r="C415" s="40"/>
      <c r="D415" s="12" t="s">
        <v>33</v>
      </c>
      <c r="E415" s="8">
        <f t="shared" si="26"/>
        <v>0</v>
      </c>
      <c r="F415" s="8">
        <f t="shared" si="26"/>
        <v>0</v>
      </c>
      <c r="G415" s="8">
        <f t="shared" si="26"/>
        <v>0</v>
      </c>
      <c r="H415" s="8">
        <f t="shared" si="26"/>
        <v>0</v>
      </c>
      <c r="I415" s="8">
        <f t="shared" si="26"/>
        <v>0</v>
      </c>
      <c r="J415" s="8">
        <f t="shared" si="24"/>
        <v>0</v>
      </c>
      <c r="K415" s="6"/>
    </row>
    <row r="416" spans="2:11" ht="15.75">
      <c r="B416" s="39"/>
      <c r="C416" s="32" t="s">
        <v>7</v>
      </c>
      <c r="D416" s="11" t="s">
        <v>28</v>
      </c>
      <c r="E416" s="8">
        <f t="shared" si="26"/>
        <v>7.5</v>
      </c>
      <c r="F416" s="8">
        <f t="shared" si="26"/>
        <v>45.5</v>
      </c>
      <c r="G416" s="8">
        <f t="shared" si="26"/>
        <v>0</v>
      </c>
      <c r="H416" s="8">
        <f t="shared" si="26"/>
        <v>0</v>
      </c>
      <c r="I416" s="8">
        <f t="shared" si="26"/>
        <v>0</v>
      </c>
      <c r="J416" s="8">
        <f t="shared" si="24"/>
        <v>53</v>
      </c>
      <c r="K416" s="6"/>
    </row>
    <row r="417" spans="2:11" ht="15.75">
      <c r="B417" s="39"/>
      <c r="C417" s="33"/>
      <c r="D417" s="11" t="s">
        <v>29</v>
      </c>
      <c r="E417" s="8">
        <f t="shared" si="26"/>
        <v>7.5</v>
      </c>
      <c r="F417" s="8">
        <f t="shared" si="26"/>
        <v>45.5</v>
      </c>
      <c r="G417" s="8">
        <f t="shared" si="26"/>
        <v>0</v>
      </c>
      <c r="H417" s="8">
        <f t="shared" si="26"/>
        <v>0</v>
      </c>
      <c r="I417" s="8">
        <f t="shared" si="26"/>
        <v>0</v>
      </c>
      <c r="J417" s="8">
        <f t="shared" si="24"/>
        <v>53</v>
      </c>
      <c r="K417" s="6"/>
    </row>
    <row r="418" spans="2:11" ht="15.75">
      <c r="B418" s="39"/>
      <c r="C418" s="33"/>
      <c r="D418" s="11" t="s">
        <v>30</v>
      </c>
      <c r="E418" s="8">
        <f t="shared" si="26"/>
        <v>0</v>
      </c>
      <c r="F418" s="8">
        <f t="shared" si="26"/>
        <v>0</v>
      </c>
      <c r="G418" s="8">
        <f t="shared" si="26"/>
        <v>0</v>
      </c>
      <c r="H418" s="8">
        <f t="shared" si="26"/>
        <v>0</v>
      </c>
      <c r="I418" s="8">
        <f t="shared" si="26"/>
        <v>0</v>
      </c>
      <c r="J418" s="8">
        <f t="shared" si="24"/>
        <v>0</v>
      </c>
      <c r="K418" s="6"/>
    </row>
    <row r="419" spans="2:11" ht="15.75">
      <c r="B419" s="39"/>
      <c r="C419" s="33"/>
      <c r="D419" s="11" t="s">
        <v>31</v>
      </c>
      <c r="E419" s="8">
        <f t="shared" si="26"/>
        <v>0</v>
      </c>
      <c r="F419" s="8">
        <f t="shared" si="26"/>
        <v>0</v>
      </c>
      <c r="G419" s="8">
        <f t="shared" si="26"/>
        <v>0</v>
      </c>
      <c r="H419" s="8">
        <f t="shared" si="26"/>
        <v>0</v>
      </c>
      <c r="I419" s="8">
        <f t="shared" si="26"/>
        <v>0</v>
      </c>
      <c r="J419" s="8">
        <f t="shared" si="24"/>
        <v>0</v>
      </c>
      <c r="K419" s="6"/>
    </row>
    <row r="420" spans="2:11" ht="15.75">
      <c r="B420" s="39"/>
      <c r="C420" s="33"/>
      <c r="D420" s="11" t="s">
        <v>32</v>
      </c>
      <c r="E420" s="8">
        <f t="shared" si="26"/>
        <v>0</v>
      </c>
      <c r="F420" s="8">
        <f t="shared" si="26"/>
        <v>0</v>
      </c>
      <c r="G420" s="8">
        <f t="shared" si="26"/>
        <v>0</v>
      </c>
      <c r="H420" s="8">
        <f t="shared" si="26"/>
        <v>0</v>
      </c>
      <c r="I420" s="8">
        <f t="shared" si="26"/>
        <v>0</v>
      </c>
      <c r="J420" s="8">
        <f t="shared" si="24"/>
        <v>0</v>
      </c>
      <c r="K420" s="6"/>
    </row>
    <row r="421" spans="2:11" ht="15.75">
      <c r="B421" s="39"/>
      <c r="C421" s="34"/>
      <c r="D421" s="12" t="s">
        <v>33</v>
      </c>
      <c r="E421" s="8">
        <f t="shared" si="26"/>
        <v>0</v>
      </c>
      <c r="F421" s="8">
        <f t="shared" si="26"/>
        <v>0</v>
      </c>
      <c r="G421" s="8">
        <f t="shared" si="26"/>
        <v>0</v>
      </c>
      <c r="H421" s="8">
        <f t="shared" si="26"/>
        <v>0</v>
      </c>
      <c r="I421" s="8">
        <f t="shared" si="26"/>
        <v>0</v>
      </c>
      <c r="J421" s="8">
        <f t="shared" si="24"/>
        <v>0</v>
      </c>
      <c r="K421" s="6"/>
    </row>
    <row r="422" spans="2:11" ht="15.75">
      <c r="B422" s="41" t="s">
        <v>89</v>
      </c>
      <c r="C422" s="32" t="s">
        <v>7</v>
      </c>
      <c r="D422" s="11" t="s">
        <v>28</v>
      </c>
      <c r="E422" s="8">
        <f>E423+E424+E425+E426+E427</f>
        <v>7.5</v>
      </c>
      <c r="F422" s="8">
        <f>F423+F424+F425+F426+F427</f>
        <v>45.5</v>
      </c>
      <c r="G422" s="8">
        <f>G423+G424+G425+G426+G427</f>
        <v>0</v>
      </c>
      <c r="H422" s="8">
        <f>H423+H424+H425+H426+H427</f>
        <v>0</v>
      </c>
      <c r="I422" s="8">
        <f>I423+I424+I425+I426+I427</f>
        <v>0</v>
      </c>
      <c r="J422" s="8">
        <f t="shared" si="24"/>
        <v>53</v>
      </c>
      <c r="K422" s="6"/>
    </row>
    <row r="423" spans="2:11" ht="15.75">
      <c r="B423" s="42"/>
      <c r="C423" s="33"/>
      <c r="D423" s="11" t="s">
        <v>29</v>
      </c>
      <c r="E423" s="8">
        <v>7.5</v>
      </c>
      <c r="F423" s="8">
        <v>45.5</v>
      </c>
      <c r="G423" s="8">
        <v>0</v>
      </c>
      <c r="H423" s="8">
        <v>0</v>
      </c>
      <c r="I423" s="8">
        <v>0</v>
      </c>
      <c r="J423" s="8">
        <f t="shared" si="24"/>
        <v>53</v>
      </c>
      <c r="K423" s="6"/>
    </row>
    <row r="424" spans="2:11" ht="15.75">
      <c r="B424" s="42"/>
      <c r="C424" s="33"/>
      <c r="D424" s="11" t="s">
        <v>30</v>
      </c>
      <c r="E424" s="8"/>
      <c r="F424" s="8"/>
      <c r="G424" s="8"/>
      <c r="H424" s="8"/>
      <c r="I424" s="8"/>
      <c r="J424" s="8">
        <f t="shared" si="24"/>
        <v>0</v>
      </c>
      <c r="K424" s="6"/>
    </row>
    <row r="425" spans="2:10" ht="15.75">
      <c r="B425" s="42"/>
      <c r="C425" s="33"/>
      <c r="D425" s="11" t="s">
        <v>31</v>
      </c>
      <c r="E425" s="20"/>
      <c r="F425" s="20"/>
      <c r="G425" s="20"/>
      <c r="H425" s="20"/>
      <c r="I425" s="20"/>
      <c r="J425" s="8">
        <f t="shared" si="24"/>
        <v>0</v>
      </c>
    </row>
    <row r="426" spans="2:10" ht="15.75">
      <c r="B426" s="42"/>
      <c r="C426" s="33"/>
      <c r="D426" s="11" t="s">
        <v>32</v>
      </c>
      <c r="E426" s="20"/>
      <c r="F426" s="20"/>
      <c r="G426" s="20"/>
      <c r="H426" s="20"/>
      <c r="I426" s="20"/>
      <c r="J426" s="8">
        <f t="shared" si="24"/>
        <v>0</v>
      </c>
    </row>
    <row r="427" spans="2:10" ht="15.75">
      <c r="B427" s="43"/>
      <c r="C427" s="34"/>
      <c r="D427" s="12" t="s">
        <v>33</v>
      </c>
      <c r="E427" s="21"/>
      <c r="F427" s="21"/>
      <c r="G427" s="21"/>
      <c r="H427" s="21"/>
      <c r="I427" s="21"/>
      <c r="J427" s="8">
        <f t="shared" si="24"/>
        <v>0</v>
      </c>
    </row>
  </sheetData>
  <sheetProtection/>
  <mergeCells count="154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2:B157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48:B253"/>
    <mergeCell ref="C248:C253"/>
    <mergeCell ref="B236:B241"/>
    <mergeCell ref="C236:C241"/>
    <mergeCell ref="B242:B247"/>
    <mergeCell ref="C242:C247"/>
    <mergeCell ref="B254:B259"/>
    <mergeCell ref="C254:C259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C344:C349"/>
    <mergeCell ref="B314:B319"/>
    <mergeCell ref="C314:C319"/>
    <mergeCell ref="B320:B325"/>
    <mergeCell ref="C320:C325"/>
    <mergeCell ref="B326:B331"/>
    <mergeCell ref="C326:C331"/>
    <mergeCell ref="C350:C355"/>
    <mergeCell ref="B356:B361"/>
    <mergeCell ref="C356:C361"/>
    <mergeCell ref="B362:B367"/>
    <mergeCell ref="C362:C367"/>
    <mergeCell ref="B332:B337"/>
    <mergeCell ref="C332:C337"/>
    <mergeCell ref="B338:B343"/>
    <mergeCell ref="C338:C343"/>
    <mergeCell ref="B344:B349"/>
    <mergeCell ref="L374:L378"/>
    <mergeCell ref="M374:M378"/>
    <mergeCell ref="L379:L383"/>
    <mergeCell ref="M379:M383"/>
    <mergeCell ref="C380:C385"/>
    <mergeCell ref="L384:L388"/>
    <mergeCell ref="B422:B427"/>
    <mergeCell ref="C422:C427"/>
    <mergeCell ref="M384:M388"/>
    <mergeCell ref="B386:B391"/>
    <mergeCell ref="C386:C391"/>
    <mergeCell ref="B392:B397"/>
    <mergeCell ref="C392:C397"/>
    <mergeCell ref="B398:B403"/>
    <mergeCell ref="C398:C403"/>
    <mergeCell ref="B374:B385"/>
    <mergeCell ref="B122:B127"/>
    <mergeCell ref="B404:B409"/>
    <mergeCell ref="C404:C409"/>
    <mergeCell ref="B410:B421"/>
    <mergeCell ref="C410:C415"/>
    <mergeCell ref="C416:C421"/>
    <mergeCell ref="B368:B373"/>
    <mergeCell ref="C368:C373"/>
    <mergeCell ref="C374:C379"/>
    <mergeCell ref="B350:B355"/>
  </mergeCells>
  <printOptions/>
  <pageMargins left="0.7" right="0.7" top="0.75" bottom="0.75" header="0.3" footer="0.3"/>
  <pageSetup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2022-02-04T00:12:11Z</cp:lastPrinted>
  <dcterms:created xsi:type="dcterms:W3CDTF">2017-06-29T06:45:27Z</dcterms:created>
  <dcterms:modified xsi:type="dcterms:W3CDTF">2022-02-08T03:37:59Z</dcterms:modified>
  <cp:category/>
  <cp:version/>
  <cp:contentType/>
  <cp:contentStatus/>
</cp:coreProperties>
</file>